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PRIZES" sheetId="1" r:id="rId1"/>
    <sheet name="progres. sp." sheetId="2" r:id="rId2"/>
    <sheet name="statistikas MIX" sheetId="3" r:id="rId3"/>
    <sheet name="Individual wHDC Total" sheetId="4" r:id="rId4"/>
    <sheet name="AVG bez HDC" sheetId="5" r:id="rId5"/>
    <sheet name="Splits 3TPL" sheetId="6" r:id="rId6"/>
    <sheet name="Handicap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p">'[1]Palgaleht'!#REF!</definedName>
    <definedName name="_xlnm._FilterDatabase" localSheetId="5" hidden="1">'Splits 3TPL'!$A$2:$I$45</definedName>
    <definedName name="A">'[4]Handicap'!$C$5:$C$129</definedName>
    <definedName name="ind_kesk" localSheetId="6">#REF!</definedName>
    <definedName name="ind_kesk" localSheetId="3">'Individual wHDC Total'!#REF!</definedName>
    <definedName name="ind_kesk" localSheetId="1">'[5]Individual 4.aplis'!#REF!</definedName>
    <definedName name="ind_kesk">'[2]Individual'!#REF!</definedName>
    <definedName name="LEHETEGU">'[1]Palgaleht'!#REF!</definedName>
    <definedName name="Lines">'[4]List_Texts'!$A$37:$A$72</definedName>
    <definedName name="Päevi">#REF!</definedName>
    <definedName name="Players" localSheetId="6">'Handicap'!$C$5:$C$51</definedName>
    <definedName name="Players" localSheetId="1">'progres. sp.'!$E$5:$E$51</definedName>
    <definedName name="Players">'[3]Handicap'!$C$5:$C$128</definedName>
    <definedName name="Pol">#REF!</definedName>
    <definedName name="_xlnm.Print_Area" localSheetId="4">'AVG bez HDC'!$A$1:$DP$45</definedName>
    <definedName name="_xlnm.Print_Area" localSheetId="6">'Handicap'!$A$1:$AH$51</definedName>
    <definedName name="_xlnm.Print_Area" localSheetId="3">'Individual wHDC Total'!$A$1:$N$46</definedName>
    <definedName name="_xlnm.Print_Area" localSheetId="0">'PRIZES'!$A$1:$G$60</definedName>
    <definedName name="_xlnm.Print_Area" localSheetId="1">'progres. sp.'!$A$1:$E$51</definedName>
    <definedName name="_xlnm.Print_Area" localSheetId="2">'statistikas MIX'!$A$1:$EA$46</definedName>
    <definedName name="Yes">#REF!</definedName>
  </definedNames>
  <calcPr fullCalcOnLoad="1"/>
</workbook>
</file>

<file path=xl/sharedStrings.xml><?xml version="1.0" encoding="utf-8"?>
<sst xmlns="http://schemas.openxmlformats.org/spreadsheetml/2006/main" count="598" uniqueCount="162">
  <si>
    <t>Jānis Zemītis</t>
  </si>
  <si>
    <t>RRteam</t>
  </si>
  <si>
    <t>Raimonds Zemītis</t>
  </si>
  <si>
    <t>Māris Eisaks</t>
  </si>
  <si>
    <t>Jānis Štokmanis</t>
  </si>
  <si>
    <t>RAGS</t>
  </si>
  <si>
    <t>Māris Štokmanis</t>
  </si>
  <si>
    <t>Renārs Rutenbergs</t>
  </si>
  <si>
    <t>Jānis Lazda</t>
  </si>
  <si>
    <t>Juris Bricis</t>
  </si>
  <si>
    <t>Raimonds Rutenbergs</t>
  </si>
  <si>
    <t>SL SONORA</t>
  </si>
  <si>
    <t>Oskars Kreilis</t>
  </si>
  <si>
    <t>Pēteris Martinsons</t>
  </si>
  <si>
    <t>Arnolds Lokmanis</t>
  </si>
  <si>
    <t>Turbo</t>
  </si>
  <si>
    <t>Jānis Zālītis</t>
  </si>
  <si>
    <t>Roberts Šipkevičs</t>
  </si>
  <si>
    <t>Arnis Bērziņš</t>
  </si>
  <si>
    <t>Ivars Vinters</t>
  </si>
  <si>
    <t>X</t>
  </si>
  <si>
    <t>Kaspars Beķeris</t>
  </si>
  <si>
    <t>Signe Vintere</t>
  </si>
  <si>
    <t>Guntars Beisons</t>
  </si>
  <si>
    <t>SK "NB1"</t>
  </si>
  <si>
    <t>Vladimirs Lagunovs</t>
  </si>
  <si>
    <t>Sergejs Vorobjovs</t>
  </si>
  <si>
    <t>Jānis Naļivaiko</t>
  </si>
  <si>
    <t>Sergejs Kaliberda</t>
  </si>
  <si>
    <t>Dmitrijs Paškovs</t>
  </si>
  <si>
    <t>Wizards</t>
  </si>
  <si>
    <t>Julians Visockis</t>
  </si>
  <si>
    <t>Jurijs Dolgovs</t>
  </si>
  <si>
    <t>Jeļena Šorohova</t>
  </si>
  <si>
    <t xml:space="preserve">TenPin </t>
  </si>
  <si>
    <t>Dmitrijs Dolgovs</t>
  </si>
  <si>
    <t>Leo Rožkalns</t>
  </si>
  <si>
    <t>Natālija Pribiļeva</t>
  </si>
  <si>
    <t>PVN</t>
  </si>
  <si>
    <t>Vladimirs Pribiļevs</t>
  </si>
  <si>
    <t>Staņislavs Visockis</t>
  </si>
  <si>
    <t>Kirils Hudjakovs</t>
  </si>
  <si>
    <t>STORM</t>
  </si>
  <si>
    <t>Veronika Hudjakova</t>
  </si>
  <si>
    <t>Tatjana Teļnova</t>
  </si>
  <si>
    <t>Aleksandrs Liniņš</t>
  </si>
  <si>
    <t>SK "NB2"</t>
  </si>
  <si>
    <t>Ilona Ozola</t>
  </si>
  <si>
    <t>Valdemars Vaivads</t>
  </si>
  <si>
    <t>Mairita Reinholde</t>
  </si>
  <si>
    <t>Aleksejs Smirnovs</t>
  </si>
  <si>
    <t>Aleksandrs Margolis</t>
  </si>
  <si>
    <t>RVVAIU-85</t>
  </si>
  <si>
    <t>Oļegs Buiko</t>
  </si>
  <si>
    <t>Kristīna Buiko</t>
  </si>
  <si>
    <t>No</t>
  </si>
  <si>
    <t>Name</t>
  </si>
  <si>
    <t>Team</t>
  </si>
  <si>
    <t>Aplis 2</t>
  </si>
  <si>
    <t>Aplis 3</t>
  </si>
  <si>
    <t>Aplis 4</t>
  </si>
  <si>
    <t>Aplis 1</t>
  </si>
  <si>
    <t>Spliti</t>
  </si>
  <si>
    <t>Summa</t>
  </si>
  <si>
    <t>Summ</t>
  </si>
  <si>
    <t>Viss balvu fonds sadalās šādās kategorijās:</t>
  </si>
  <si>
    <t>Pēc kvalifikāciju spēļū rezultātiem pēc 4 apliem (ar HDC), Lielā un Mazā kausa.</t>
  </si>
  <si>
    <t>Komandu vietas.:</t>
  </si>
  <si>
    <t>Alfa</t>
  </si>
  <si>
    <t>vieta</t>
  </si>
  <si>
    <t>komanda</t>
  </si>
  <si>
    <t>vards</t>
  </si>
  <si>
    <t>Beta</t>
  </si>
  <si>
    <t>3 - Aplis</t>
  </si>
  <si>
    <t>277 + 237 + 237 + 256 (hdc  0)</t>
  </si>
  <si>
    <t>180 + 181 + 200 + 182 (hdc 19)</t>
  </si>
  <si>
    <t>203 + 238 + 201 + 192 (hdc 33)</t>
  </si>
  <si>
    <t>1 - Aplis</t>
  </si>
  <si>
    <t>Sieviešu ieskaite: 1, 2 vieta individuālajā ieskaitē</t>
  </si>
  <si>
    <t>Labākais individuālais vīriešu rezultāts vienā spēlē, ar HDC</t>
  </si>
  <si>
    <t>Labākais individuālais sieviešu rezultāts vienā spēlē, ar HDC</t>
  </si>
  <si>
    <t>Tatjana Telnova</t>
  </si>
  <si>
    <t>Pats progresējošākais spēlētājs – siev., vīr.</t>
  </si>
  <si>
    <t>Banketa ievērojamākais sponsors (spēlētājs, kurš savācis visvairāk Splitus 12 raundos)</t>
  </si>
  <si>
    <t xml:space="preserve">Komanda- uzvarētājs Lielais Kauss </t>
  </si>
  <si>
    <t>Komanda- uzvarētājs Mazais Kauss</t>
  </si>
  <si>
    <t>4. Aplis</t>
  </si>
  <si>
    <t>3. Aplis</t>
  </si>
  <si>
    <t>2. Aplis</t>
  </si>
  <si>
    <t>1. Aplis</t>
  </si>
  <si>
    <t>Min</t>
  </si>
  <si>
    <t>Max</t>
  </si>
  <si>
    <t>Dif.</t>
  </si>
  <si>
    <r>
      <t xml:space="preserve">248 </t>
    </r>
    <r>
      <rPr>
        <sz val="9"/>
        <rFont val="Arial"/>
        <family val="2"/>
      </rPr>
      <t>+ 15(hdc)</t>
    </r>
  </si>
  <si>
    <t>269 + 222 + 245 + 216 (hdc 21)</t>
  </si>
  <si>
    <t>834(966)</t>
  </si>
  <si>
    <t>743(819)</t>
  </si>
  <si>
    <t>1007(1007)</t>
  </si>
  <si>
    <r>
      <t>952</t>
    </r>
    <r>
      <rPr>
        <sz val="12"/>
        <rFont val="Arial"/>
        <family val="2"/>
      </rPr>
      <t>(+84)</t>
    </r>
    <r>
      <rPr>
        <i/>
        <sz val="12"/>
        <rFont val="Arial"/>
        <family val="2"/>
      </rPr>
      <t>1036</t>
    </r>
  </si>
  <si>
    <r>
      <t>2584</t>
    </r>
    <r>
      <rPr>
        <sz val="12"/>
        <rFont val="Arial"/>
        <family val="2"/>
      </rPr>
      <t xml:space="preserve">(+208) </t>
    </r>
    <r>
      <rPr>
        <i/>
        <sz val="12"/>
        <rFont val="Arial"/>
        <family val="2"/>
      </rPr>
      <t>2792</t>
    </r>
  </si>
  <si>
    <r>
      <t>300</t>
    </r>
    <r>
      <rPr>
        <b/>
        <sz val="16"/>
        <rFont val="Arial"/>
        <family val="2"/>
      </rPr>
      <t xml:space="preserve"> </t>
    </r>
    <r>
      <rPr>
        <sz val="9"/>
        <rFont val="Arial"/>
        <family val="2"/>
      </rPr>
      <t xml:space="preserve">+ 14(hdc) </t>
    </r>
  </si>
  <si>
    <t>AVG</t>
  </si>
  <si>
    <t>Games</t>
  </si>
  <si>
    <t>3TPL 2009-2010 stat.</t>
  </si>
  <si>
    <t>Handikapi turnīram "3TenPin Liga"</t>
  </si>
  <si>
    <t>HDC:</t>
  </si>
  <si>
    <t>Names</t>
  </si>
  <si>
    <t>Sex</t>
  </si>
  <si>
    <t>AVG Total</t>
  </si>
  <si>
    <t>AVG 6no36 31.12.2009</t>
  </si>
  <si>
    <t>AVG 3TenPin</t>
  </si>
  <si>
    <t>Games 3TenPin</t>
  </si>
  <si>
    <t>Aigars Strautiņš</t>
  </si>
  <si>
    <t>M</t>
  </si>
  <si>
    <t/>
  </si>
  <si>
    <t>Igors Kude</t>
  </si>
  <si>
    <t>F</t>
  </si>
  <si>
    <t>Marina Petrova</t>
  </si>
  <si>
    <t>Normunds Bundzenieks</t>
  </si>
  <si>
    <r>
      <t>Spēkā no:</t>
    </r>
    <r>
      <rPr>
        <b/>
        <sz val="16"/>
        <color indexed="10"/>
        <rFont val="Century Schoolbook"/>
        <family val="1"/>
      </rPr>
      <t xml:space="preserve">   </t>
    </r>
    <r>
      <rPr>
        <b/>
        <sz val="16"/>
        <rFont val="Century Schoolbook"/>
        <family val="1"/>
      </rPr>
      <t>sk.lejā</t>
    </r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</si>
  <si>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</si>
  <si>
    <t>Individual results</t>
  </si>
  <si>
    <t>Total w HDC</t>
  </si>
  <si>
    <t>games</t>
  </si>
  <si>
    <t>g1</t>
  </si>
  <si>
    <t>v1</t>
  </si>
  <si>
    <t>g2</t>
  </si>
  <si>
    <t>v2</t>
  </si>
  <si>
    <t>g3</t>
  </si>
  <si>
    <t>v3</t>
  </si>
  <si>
    <t>g4</t>
  </si>
  <si>
    <t>v4</t>
  </si>
  <si>
    <t>avg</t>
  </si>
  <si>
    <t>1 apl.</t>
  </si>
  <si>
    <t>2 apl.</t>
  </si>
  <si>
    <t>3 apl.</t>
  </si>
  <si>
    <t>4 apl.</t>
  </si>
  <si>
    <t>“3 TenPinLīga” 2009-2010</t>
  </si>
  <si>
    <t>Total + HDC</t>
  </si>
  <si>
    <t>Bowlero “3TenPinLīga” 2010</t>
  </si>
  <si>
    <t>Labākais komandu MAČA rezultāts (4 spēļu summā).</t>
  </si>
  <si>
    <t>Labākais individuālais MAČA rezultāts (4 spēļu summā).</t>
  </si>
  <si>
    <t xml:space="preserve">Vīriešu individuālajā ieskaitē: 1, 2, 3 vieta </t>
  </si>
  <si>
    <t>3TPL 2009-2010 sezonas statistika</t>
  </si>
  <si>
    <t>Total bez HDC</t>
  </si>
  <si>
    <t>Sum.</t>
  </si>
  <si>
    <t>avg w HDC</t>
  </si>
  <si>
    <t>siev.</t>
  </si>
  <si>
    <t>Vir.</t>
  </si>
  <si>
    <t>pins+HDC</t>
  </si>
  <si>
    <t>sp.</t>
  </si>
  <si>
    <t>AVG+HDC</t>
  </si>
  <si>
    <t>Pats stabilākais spēlētājs (vismazākā starpība starp labāko un sliktāko rezultātu visos raundos)</t>
  </si>
  <si>
    <t>11 punkti</t>
  </si>
  <si>
    <t xml:space="preserve">20 puntki </t>
  </si>
  <si>
    <t>102 Sp.</t>
  </si>
  <si>
    <t>PIRMAIS HDC</t>
  </si>
  <si>
    <t>PEDEJAIS HDC</t>
  </si>
  <si>
    <t>DIF HDC</t>
  </si>
  <si>
    <r>
      <t xml:space="preserve">mazakais </t>
    </r>
    <r>
      <rPr>
        <b/>
        <sz val="18"/>
        <rFont val="Times New Roman"/>
        <family val="1"/>
      </rPr>
      <t>127</t>
    </r>
  </si>
  <si>
    <r>
      <t xml:space="preserve">maksimalais </t>
    </r>
    <r>
      <rPr>
        <b/>
        <sz val="18"/>
        <rFont val="Times New Roman"/>
        <family val="1"/>
      </rPr>
      <t>221</t>
    </r>
  </si>
  <si>
    <r>
      <t xml:space="preserve">starpiba </t>
    </r>
    <r>
      <rPr>
        <b/>
        <sz val="18"/>
        <rFont val="Times New Roman"/>
        <family val="1"/>
      </rPr>
      <t>94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</si>
</sst>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EEK&quot;;\-#,##0\ &quot;EEK&quot;"/>
    <numFmt numFmtId="189" formatCode="#,##0\ &quot;EEK&quot;;[Red]\-#,##0\ &quot;EEK&quot;"/>
    <numFmt numFmtId="190" formatCode="#,##0.00\ &quot;EEK&quot;;\-#,##0.00\ &quot;EEK&quot;"/>
    <numFmt numFmtId="191" formatCode="#,##0.00\ &quot;EEK&quot;;[Red]\-#,##0.00\ &quot;EEK&quot;"/>
    <numFmt numFmtId="192" formatCode="_-* #,##0\ &quot;EEK&quot;_-;\-* #,##0\ &quot;EEK&quot;_-;_-* &quot;-&quot;\ &quot;EEK&quot;_-;_-@_-"/>
    <numFmt numFmtId="193" formatCode="_-* #,##0\ _E_E_K_-;\-* #,##0\ _E_E_K_-;_-* &quot;-&quot;\ _E_E_K_-;_-@_-"/>
    <numFmt numFmtId="194" formatCode="_-* #,##0.00\ &quot;EEK&quot;_-;\-* #,##0.00\ &quot;EEK&quot;_-;_-* &quot;-&quot;??\ &quot;EEK&quot;_-;_-@_-"/>
    <numFmt numFmtId="195" formatCode="_-* #,##0.00\ _E_E_K_-;\-* #,##0.00\ _E_E_K_-;_-* &quot;-&quot;??\ _E_E_K_-;_-@_-"/>
    <numFmt numFmtId="196" formatCode="0.000"/>
    <numFmt numFmtId="197" formatCode="0.0"/>
    <numFmt numFmtId="198" formatCode="0.0000"/>
    <numFmt numFmtId="199" formatCode="0.00000"/>
    <numFmt numFmtId="200" formatCode="mm/dd/yy"/>
    <numFmt numFmtId="201" formatCode="General_)"/>
    <numFmt numFmtId="202" formatCode="#."/>
    <numFmt numFmtId="203" formatCode="0.00_)"/>
    <numFmt numFmtId="204" formatCode="m/d"/>
    <numFmt numFmtId="205" formatCode="0.0%"/>
    <numFmt numFmtId="206" formatCode="m/d/yy"/>
    <numFmt numFmtId="207" formatCode="mmmmm"/>
    <numFmt numFmtId="208" formatCode="dd\-mmm\-yy"/>
    <numFmt numFmtId="209" formatCode="dd\-mmm\-yy_)"/>
    <numFmt numFmtId="210" formatCode="0;[Red]0"/>
    <numFmt numFmtId="211" formatCode="00"/>
    <numFmt numFmtId="212" formatCode="[$Ls-426]\ #,##0.00"/>
    <numFmt numFmtId="213" formatCode="[$LVL]\ #,##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409]h:mm:ss\ AM/PM"/>
    <numFmt numFmtId="219" formatCode="[$-409]dddd\,\ mmmm\ dd\,\ yyyy"/>
    <numFmt numFmtId="220" formatCode="[$-409]dd\-mmm\-yy;@"/>
    <numFmt numFmtId="221" formatCode="00000"/>
    <numFmt numFmtId="222" formatCode="[$-409]d\-mmm\-yyyy;@"/>
    <numFmt numFmtId="223" formatCode="[$Ђ-2]\ #,##0.00_);[Red]\([$Ђ-2]\ #,##0.00\)"/>
    <numFmt numFmtId="224" formatCode="[$-FC19]d\ mmmm\ yyyy\ &quot;г.&quot;"/>
    <numFmt numFmtId="225" formatCode="0.000000"/>
  </numFmts>
  <fonts count="83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sz val="16"/>
      <name val="Times New Roman"/>
      <family val="1"/>
    </font>
    <font>
      <sz val="8"/>
      <name val="Tahoma"/>
      <family val="2"/>
    </font>
    <font>
      <b/>
      <sz val="12"/>
      <name val="Calibri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5"/>
      <name val="Arial"/>
      <family val="0"/>
    </font>
    <font>
      <b/>
      <sz val="24"/>
      <color indexed="9"/>
      <name val="Century Schoolbook"/>
      <family val="1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6"/>
      <color indexed="10"/>
      <name val="Century Schoolbook"/>
      <family val="1"/>
    </font>
    <font>
      <b/>
      <sz val="16"/>
      <name val="Century Schoolbook"/>
      <family val="1"/>
    </font>
    <font>
      <b/>
      <sz val="18"/>
      <color indexed="10"/>
      <name val="Century Schoolbook"/>
      <family val="1"/>
    </font>
    <font>
      <b/>
      <sz val="8"/>
      <name val="Arial"/>
      <family val="0"/>
    </font>
    <font>
      <sz val="9"/>
      <name val="Tahoma"/>
      <family val="2"/>
    </font>
    <font>
      <sz val="8"/>
      <color indexed="23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56"/>
      <name val="Arial"/>
      <family val="2"/>
    </font>
    <font>
      <b/>
      <sz val="12"/>
      <color indexed="10"/>
      <name val="Tahoma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48"/>
      <name val="Calibri"/>
      <family val="2"/>
    </font>
    <font>
      <sz val="48"/>
      <name val="Arial"/>
      <family val="0"/>
    </font>
    <font>
      <b/>
      <sz val="8"/>
      <name val="Calibri"/>
      <family val="0"/>
    </font>
    <font>
      <b/>
      <sz val="26"/>
      <color indexed="12"/>
      <name val="Arial"/>
      <family val="2"/>
    </font>
    <font>
      <sz val="26"/>
      <name val="Arial"/>
      <family val="2"/>
    </font>
    <font>
      <sz val="12"/>
      <name val="Calibri"/>
      <family val="2"/>
    </font>
    <font>
      <b/>
      <i/>
      <sz val="12"/>
      <name val="Tahoma"/>
      <family val="2"/>
    </font>
    <font>
      <b/>
      <i/>
      <sz val="12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sz val="18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4"/>
      <name val="Times New Roman"/>
      <family val="1"/>
    </font>
    <font>
      <b/>
      <sz val="20"/>
      <color indexed="10"/>
      <name val="Century Schoolbook"/>
      <family val="1"/>
    </font>
    <font>
      <sz val="20"/>
      <color indexed="10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bgColor indexed="51"/>
      </patternFill>
    </fill>
    <fill>
      <patternFill patternType="darkGray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4" fillId="0" borderId="35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29" fillId="0" borderId="0" xfId="57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2" fillId="24" borderId="10" xfId="0" applyFont="1" applyFill="1" applyBorder="1" applyAlignment="1">
      <alignment horizontal="center" wrapText="1"/>
    </xf>
    <xf numFmtId="49" fontId="27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3" fillId="0" borderId="0" xfId="57" applyFont="1" applyFill="1" applyBorder="1" applyAlignment="1" applyProtection="1">
      <alignment horizontal="left" vertical="center" indent="1"/>
      <protection locked="0"/>
    </xf>
    <xf numFmtId="2" fontId="3" fillId="0" borderId="0" xfId="57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>
      <alignment horizontal="left"/>
    </xf>
    <xf numFmtId="0" fontId="33" fillId="24" borderId="0" xfId="57" applyFont="1" applyFill="1" applyBorder="1" applyAlignment="1" applyProtection="1">
      <alignment horizontal="left" vertical="center" indent="1"/>
      <protection locked="0"/>
    </xf>
    <xf numFmtId="2" fontId="3" fillId="24" borderId="0" xfId="57" applyNumberFormat="1" applyFont="1" applyFill="1" applyBorder="1" applyAlignment="1" applyProtection="1">
      <alignment horizontal="center" vertical="center"/>
      <protection locked="0"/>
    </xf>
    <xf numFmtId="2" fontId="3" fillId="24" borderId="0" xfId="0" applyNumberFormat="1" applyFont="1" applyFill="1" applyBorder="1" applyAlignment="1">
      <alignment horizontal="left"/>
    </xf>
    <xf numFmtId="0" fontId="2" fillId="24" borderId="36" xfId="0" applyNumberFormat="1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34" xfId="0" applyNumberFormat="1" applyFont="1" applyFill="1" applyBorder="1" applyAlignment="1">
      <alignment horizontal="center" vertical="center"/>
    </xf>
    <xf numFmtId="0" fontId="29" fillId="0" borderId="18" xfId="57" applyFont="1" applyFill="1" applyBorder="1" applyAlignment="1" applyProtection="1">
      <alignment horizontal="center" vertical="center"/>
      <protection locked="0"/>
    </xf>
    <xf numFmtId="0" fontId="29" fillId="0" borderId="10" xfId="57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14" xfId="57" applyFont="1" applyFill="1" applyBorder="1" applyAlignment="1" applyProtection="1">
      <alignment horizontal="center" vertical="center"/>
      <protection locked="0"/>
    </xf>
    <xf numFmtId="0" fontId="29" fillId="20" borderId="10" xfId="57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/>
      <protection locked="0"/>
    </xf>
    <xf numFmtId="0" fontId="29" fillId="20" borderId="18" xfId="57" applyFont="1" applyFill="1" applyBorder="1" applyAlignment="1" applyProtection="1">
      <alignment horizontal="center" vertical="center"/>
      <protection locked="0"/>
    </xf>
    <xf numFmtId="0" fontId="30" fillId="0" borderId="18" xfId="57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30" xfId="0" applyFont="1" applyFill="1" applyBorder="1" applyAlignment="1" applyProtection="1">
      <alignment horizontal="center"/>
      <protection locked="0"/>
    </xf>
    <xf numFmtId="0" fontId="29" fillId="0" borderId="13" xfId="57" applyFont="1" applyFill="1" applyBorder="1" applyAlignment="1" applyProtection="1">
      <alignment horizontal="center" vertical="center"/>
      <protection locked="0"/>
    </xf>
    <xf numFmtId="0" fontId="29" fillId="20" borderId="13" xfId="57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9" fillId="20" borderId="13" xfId="0" applyFont="1" applyFill="1" applyBorder="1" applyAlignment="1" applyProtection="1">
      <alignment horizontal="center"/>
      <protection locked="0"/>
    </xf>
    <xf numFmtId="0" fontId="29" fillId="0" borderId="40" xfId="57" applyFont="1" applyFill="1" applyBorder="1" applyAlignment="1" applyProtection="1">
      <alignment horizontal="center" vertical="center"/>
      <protection locked="0"/>
    </xf>
    <xf numFmtId="0" fontId="29" fillId="0" borderId="41" xfId="57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/>
      <protection locked="0"/>
    </xf>
    <xf numFmtId="0" fontId="29" fillId="0" borderId="41" xfId="0" applyFont="1" applyFill="1" applyBorder="1" applyAlignment="1" applyProtection="1">
      <alignment horizontal="center"/>
      <protection locked="0"/>
    </xf>
    <xf numFmtId="0" fontId="29" fillId="0" borderId="40" xfId="0" applyFont="1" applyFill="1" applyBorder="1" applyAlignment="1" applyProtection="1">
      <alignment horizontal="center"/>
      <protection locked="0"/>
    </xf>
    <xf numFmtId="0" fontId="29" fillId="20" borderId="41" xfId="57" applyFont="1" applyFill="1" applyBorder="1" applyAlignment="1" applyProtection="1">
      <alignment horizontal="center" vertical="center"/>
      <protection locked="0"/>
    </xf>
    <xf numFmtId="0" fontId="29" fillId="0" borderId="43" xfId="57" applyFont="1" applyFill="1" applyBorder="1" applyAlignment="1" applyProtection="1">
      <alignment horizontal="center" vertical="center"/>
      <protection locked="0"/>
    </xf>
    <xf numFmtId="0" fontId="29" fillId="20" borderId="43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29" fillId="26" borderId="36" xfId="0" applyFont="1" applyFill="1" applyBorder="1" applyAlignment="1" applyProtection="1">
      <alignment horizontal="center" vertical="center" wrapText="1"/>
      <protection/>
    </xf>
    <xf numFmtId="0" fontId="29" fillId="0" borderId="43" xfId="0" applyFont="1" applyFill="1" applyBorder="1" applyAlignment="1" applyProtection="1">
      <alignment horizontal="center"/>
      <protection locked="0"/>
    </xf>
    <xf numFmtId="0" fontId="26" fillId="24" borderId="10" xfId="57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/>
    </xf>
    <xf numFmtId="0" fontId="36" fillId="2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44" xfId="57" applyFont="1" applyFill="1" applyBorder="1" applyAlignment="1" applyProtection="1">
      <alignment horizontal="center" vertical="center"/>
      <protection locked="0"/>
    </xf>
    <xf numFmtId="0" fontId="30" fillId="0" borderId="14" xfId="57" applyFont="1" applyFill="1" applyBorder="1" applyAlignment="1" applyProtection="1">
      <alignment horizontal="center" vertical="center"/>
      <protection locked="0"/>
    </xf>
    <xf numFmtId="0" fontId="29" fillId="20" borderId="14" xfId="57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 horizontal="center"/>
    </xf>
    <xf numFmtId="0" fontId="29" fillId="20" borderId="30" xfId="57" applyFont="1" applyFill="1" applyBorder="1" applyAlignment="1" applyProtection="1">
      <alignment horizontal="center" vertical="center"/>
      <protection locked="0"/>
    </xf>
    <xf numFmtId="0" fontId="29" fillId="0" borderId="30" xfId="57" applyFont="1" applyFill="1" applyBorder="1" applyAlignment="1" applyProtection="1">
      <alignment horizontal="center" vertical="center"/>
      <protection locked="0"/>
    </xf>
    <xf numFmtId="0" fontId="29" fillId="20" borderId="3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4" fillId="11" borderId="10" xfId="0" applyFont="1" applyFill="1" applyBorder="1" applyAlignment="1" applyProtection="1">
      <alignment horizontal="center" vertical="center" wrapText="1"/>
      <protection/>
    </xf>
    <xf numFmtId="0" fontId="34" fillId="11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34" fillId="11" borderId="25" xfId="0" applyFont="1" applyFill="1" applyBorder="1" applyAlignment="1" applyProtection="1">
      <alignment horizontal="center" vertical="center" wrapText="1"/>
      <protection/>
    </xf>
    <xf numFmtId="0" fontId="29" fillId="0" borderId="42" xfId="57" applyFont="1" applyFill="1" applyBorder="1" applyAlignment="1" applyProtection="1">
      <alignment horizontal="center" vertical="center"/>
      <protection locked="0"/>
    </xf>
    <xf numFmtId="0" fontId="30" fillId="0" borderId="10" xfId="57" applyFont="1" applyFill="1" applyBorder="1" applyAlignment="1" applyProtection="1">
      <alignment horizontal="center" vertical="center"/>
      <protection locked="0"/>
    </xf>
    <xf numFmtId="0" fontId="29" fillId="20" borderId="18" xfId="0" applyFont="1" applyFill="1" applyBorder="1" applyAlignment="1" applyProtection="1">
      <alignment horizontal="center"/>
      <protection locked="0"/>
    </xf>
    <xf numFmtId="0" fontId="29" fillId="20" borderId="10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>
      <alignment horizontal="center"/>
    </xf>
    <xf numFmtId="0" fontId="29" fillId="20" borderId="40" xfId="57" applyFont="1" applyFill="1" applyBorder="1" applyAlignment="1" applyProtection="1">
      <alignment horizontal="center" vertical="center"/>
      <protection locked="0"/>
    </xf>
    <xf numFmtId="0" fontId="29" fillId="27" borderId="18" xfId="0" applyFont="1" applyFill="1" applyBorder="1" applyAlignment="1" applyProtection="1">
      <alignment horizontal="center"/>
      <protection locked="0"/>
    </xf>
    <xf numFmtId="0" fontId="29" fillId="27" borderId="21" xfId="0" applyFont="1" applyFill="1" applyBorder="1" applyAlignment="1" applyProtection="1">
      <alignment horizontal="center"/>
      <protection locked="0"/>
    </xf>
    <xf numFmtId="0" fontId="29" fillId="27" borderId="10" xfId="0" applyFont="1" applyFill="1" applyBorder="1" applyAlignment="1" applyProtection="1">
      <alignment horizontal="center"/>
      <protection locked="0"/>
    </xf>
    <xf numFmtId="0" fontId="29" fillId="27" borderId="15" xfId="0" applyFont="1" applyFill="1" applyBorder="1" applyAlignment="1" applyProtection="1">
      <alignment horizontal="center"/>
      <protection locked="0"/>
    </xf>
    <xf numFmtId="0" fontId="29" fillId="27" borderId="13" xfId="0" applyFont="1" applyFill="1" applyBorder="1" applyAlignment="1" applyProtection="1">
      <alignment horizontal="center"/>
      <protection locked="0"/>
    </xf>
    <xf numFmtId="0" fontId="29" fillId="27" borderId="16" xfId="0" applyFont="1" applyFill="1" applyBorder="1" applyAlignment="1" applyProtection="1">
      <alignment horizontal="center"/>
      <protection locked="0"/>
    </xf>
    <xf numFmtId="0" fontId="29" fillId="27" borderId="14" xfId="0" applyFont="1" applyFill="1" applyBorder="1" applyAlignment="1" applyProtection="1">
      <alignment horizontal="center"/>
      <protection locked="0"/>
    </xf>
    <xf numFmtId="0" fontId="29" fillId="27" borderId="20" xfId="0" applyFont="1" applyFill="1" applyBorder="1" applyAlignment="1" applyProtection="1">
      <alignment horizontal="center"/>
      <protection locked="0"/>
    </xf>
    <xf numFmtId="0" fontId="29" fillId="27" borderId="30" xfId="0" applyFont="1" applyFill="1" applyBorder="1" applyAlignment="1" applyProtection="1">
      <alignment horizontal="center"/>
      <protection locked="0"/>
    </xf>
    <xf numFmtId="0" fontId="29" fillId="27" borderId="31" xfId="0" applyFont="1" applyFill="1" applyBorder="1" applyAlignment="1" applyProtection="1">
      <alignment horizontal="center"/>
      <protection locked="0"/>
    </xf>
    <xf numFmtId="0" fontId="29" fillId="0" borderId="30" xfId="0" applyFont="1" applyFill="1" applyBorder="1" applyAlignment="1">
      <alignment horizontal="center"/>
    </xf>
    <xf numFmtId="0" fontId="29" fillId="20" borderId="41" xfId="0" applyFont="1" applyFill="1" applyBorder="1" applyAlignment="1" applyProtection="1">
      <alignment horizontal="center"/>
      <protection locked="0"/>
    </xf>
    <xf numFmtId="0" fontId="29" fillId="20" borderId="4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34" fillId="0" borderId="10" xfId="0" applyFont="1" applyFill="1" applyBorder="1" applyAlignment="1" applyProtection="1">
      <alignment/>
      <protection/>
    </xf>
    <xf numFmtId="197" fontId="40" fillId="0" borderId="10" xfId="0" applyNumberFormat="1" applyFont="1" applyFill="1" applyBorder="1" applyAlignment="1" applyProtection="1">
      <alignment horizontal="center"/>
      <protection/>
    </xf>
    <xf numFmtId="197" fontId="42" fillId="25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/>
      <protection locked="0"/>
    </xf>
    <xf numFmtId="0" fontId="43" fillId="0" borderId="25" xfId="0" applyFont="1" applyFill="1" applyBorder="1" applyAlignment="1" applyProtection="1">
      <alignment horizontal="center"/>
      <protection locked="0"/>
    </xf>
    <xf numFmtId="0" fontId="44" fillId="24" borderId="10" xfId="0" applyFont="1" applyFill="1" applyBorder="1" applyAlignment="1" applyProtection="1">
      <alignment horizontal="center"/>
      <protection locked="0"/>
    </xf>
    <xf numFmtId="0" fontId="43" fillId="24" borderId="25" xfId="0" applyFont="1" applyFill="1" applyBorder="1" applyAlignment="1" applyProtection="1">
      <alignment horizontal="center"/>
      <protection locked="0"/>
    </xf>
    <xf numFmtId="0" fontId="44" fillId="24" borderId="25" xfId="0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 horizontal="right" indent="1"/>
      <protection/>
    </xf>
    <xf numFmtId="0" fontId="42" fillId="25" borderId="10" xfId="0" applyFont="1" applyFill="1" applyBorder="1" applyAlignment="1" applyProtection="1">
      <alignment horizontal="right" vertical="center" indent="1"/>
      <protection locked="0"/>
    </xf>
    <xf numFmtId="0" fontId="0" fillId="0" borderId="0" xfId="58" applyProtection="1">
      <alignment/>
      <protection locked="0"/>
    </xf>
    <xf numFmtId="1" fontId="0" fillId="0" borderId="0" xfId="58" applyNumberFormat="1" applyFont="1" applyAlignment="1" applyProtection="1">
      <alignment horizontal="center"/>
      <protection locked="0"/>
    </xf>
    <xf numFmtId="0" fontId="43" fillId="0" borderId="0" xfId="58" applyFont="1" applyAlignment="1" applyProtection="1">
      <alignment horizontal="left" vertical="center" indent="1"/>
      <protection locked="0"/>
    </xf>
    <xf numFmtId="0" fontId="43" fillId="0" borderId="0" xfId="58" applyFont="1" applyAlignment="1" applyProtection="1">
      <alignment horizontal="center" vertical="center"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0" xfId="58" applyFont="1" applyAlignment="1" applyProtection="1">
      <alignment horizontal="center" vertical="center"/>
      <protection locked="0"/>
    </xf>
    <xf numFmtId="0" fontId="45" fillId="0" borderId="0" xfId="58" applyFont="1" applyProtection="1">
      <alignment/>
      <protection locked="0"/>
    </xf>
    <xf numFmtId="0" fontId="33" fillId="0" borderId="0" xfId="58" applyFont="1" applyProtection="1">
      <alignment/>
      <protection locked="0"/>
    </xf>
    <xf numFmtId="0" fontId="46" fillId="20" borderId="0" xfId="58" applyFont="1" applyFill="1" applyAlignment="1" applyProtection="1">
      <alignment/>
      <protection locked="0"/>
    </xf>
    <xf numFmtId="1" fontId="0" fillId="20" borderId="0" xfId="58" applyNumberFormat="1" applyFont="1" applyFill="1" applyAlignment="1" applyProtection="1">
      <alignment horizontal="center"/>
      <protection locked="0"/>
    </xf>
    <xf numFmtId="0" fontId="47" fillId="20" borderId="0" xfId="58" applyFont="1" applyFill="1" applyAlignment="1" applyProtection="1">
      <alignment/>
      <protection locked="0"/>
    </xf>
    <xf numFmtId="0" fontId="48" fillId="20" borderId="0" xfId="58" applyFont="1" applyFill="1" applyAlignment="1" applyProtection="1">
      <alignment horizontal="center"/>
      <protection locked="0"/>
    </xf>
    <xf numFmtId="0" fontId="3" fillId="20" borderId="0" xfId="58" applyFont="1" applyFill="1" applyBorder="1" applyAlignment="1" applyProtection="1">
      <alignment horizontal="center" vertical="center"/>
      <protection locked="0"/>
    </xf>
    <xf numFmtId="0" fontId="37" fillId="20" borderId="0" xfId="58" applyFont="1" applyFill="1" applyBorder="1" applyAlignment="1" applyProtection="1">
      <alignment horizontal="center" vertical="center"/>
      <protection locked="0"/>
    </xf>
    <xf numFmtId="0" fontId="37" fillId="20" borderId="33" xfId="58" applyFont="1" applyFill="1" applyBorder="1" applyAlignment="1" applyProtection="1">
      <alignment horizontal="center" vertical="center"/>
      <protection locked="0"/>
    </xf>
    <xf numFmtId="0" fontId="51" fillId="20" borderId="0" xfId="58" applyFont="1" applyFill="1" applyAlignment="1" applyProtection="1">
      <alignment horizontal="left"/>
      <protection locked="0"/>
    </xf>
    <xf numFmtId="0" fontId="43" fillId="20" borderId="0" xfId="58" applyFont="1" applyFill="1" applyAlignment="1" applyProtection="1">
      <alignment horizontal="left" vertical="center"/>
      <protection locked="0"/>
    </xf>
    <xf numFmtId="0" fontId="43" fillId="20" borderId="0" xfId="58" applyFont="1" applyFill="1" applyAlignment="1" applyProtection="1">
      <alignment horizontal="right" vertical="center"/>
      <protection locked="0"/>
    </xf>
    <xf numFmtId="0" fontId="43" fillId="20" borderId="0" xfId="58" applyFont="1" applyFill="1" applyAlignment="1" applyProtection="1">
      <alignment horizontal="center" vertical="center"/>
      <protection locked="0"/>
    </xf>
    <xf numFmtId="9" fontId="3" fillId="20" borderId="0" xfId="58" applyNumberFormat="1" applyFont="1" applyFill="1" applyAlignment="1" applyProtection="1">
      <alignment horizontal="center" vertical="center"/>
      <protection locked="0"/>
    </xf>
    <xf numFmtId="9" fontId="0" fillId="20" borderId="0" xfId="58" applyNumberFormat="1" applyFont="1" applyFill="1" applyAlignment="1" applyProtection="1">
      <alignment horizontal="center" vertical="center"/>
      <protection locked="0"/>
    </xf>
    <xf numFmtId="0" fontId="0" fillId="20" borderId="33" xfId="58" applyFont="1" applyFill="1" applyBorder="1" applyAlignment="1" applyProtection="1">
      <alignment horizontal="center" vertical="center"/>
      <protection locked="0"/>
    </xf>
    <xf numFmtId="0" fontId="2" fillId="20" borderId="37" xfId="58" applyFont="1" applyFill="1" applyBorder="1" applyAlignment="1" applyProtection="1">
      <alignment horizontal="center" vertical="center" wrapText="1"/>
      <protection locked="0"/>
    </xf>
    <xf numFmtId="1" fontId="27" fillId="24" borderId="45" xfId="58" applyNumberFormat="1" applyFont="1" applyFill="1" applyBorder="1" applyAlignment="1" applyProtection="1">
      <alignment horizontal="center" vertical="center" wrapText="1"/>
      <protection locked="0"/>
    </xf>
    <xf numFmtId="0" fontId="43" fillId="20" borderId="38" xfId="58" applyFont="1" applyFill="1" applyBorder="1" applyAlignment="1" applyProtection="1">
      <alignment horizontal="center" vertical="center" wrapText="1"/>
      <protection locked="0"/>
    </xf>
    <xf numFmtId="197" fontId="2" fillId="20" borderId="38" xfId="58" applyNumberFormat="1" applyFont="1" applyFill="1" applyBorder="1" applyAlignment="1" applyProtection="1">
      <alignment horizontal="center" vertical="center" wrapText="1"/>
      <protection locked="0"/>
    </xf>
    <xf numFmtId="197" fontId="52" fillId="20" borderId="38" xfId="58" applyNumberFormat="1" applyFont="1" applyFill="1" applyBorder="1" applyAlignment="1" applyProtection="1">
      <alignment horizontal="center" vertical="center" wrapText="1"/>
      <protection locked="0"/>
    </xf>
    <xf numFmtId="1" fontId="2" fillId="20" borderId="39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58" applyFont="1" applyBorder="1" applyAlignment="1" applyProtection="1">
      <alignment horizontal="center" vertical="center" wrapText="1"/>
      <protection locked="0"/>
    </xf>
    <xf numFmtId="0" fontId="2" fillId="0" borderId="38" xfId="58" applyFont="1" applyBorder="1" applyAlignment="1" applyProtection="1">
      <alignment horizontal="center" vertical="center" wrapText="1"/>
      <protection locked="0"/>
    </xf>
    <xf numFmtId="0" fontId="2" fillId="0" borderId="39" xfId="58" applyFont="1" applyBorder="1" applyAlignment="1" applyProtection="1">
      <alignment horizontal="center" vertical="center" wrapText="1"/>
      <protection locked="0"/>
    </xf>
    <xf numFmtId="0" fontId="3" fillId="0" borderId="44" xfId="58" applyFont="1" applyBorder="1" applyAlignment="1" applyProtection="1">
      <alignment horizontal="center" vertical="center" wrapText="1"/>
      <protection locked="0"/>
    </xf>
    <xf numFmtId="0" fontId="3" fillId="0" borderId="14" xfId="58" applyFont="1" applyBorder="1" applyAlignment="1" applyProtection="1">
      <alignment horizontal="center" vertical="center" wrapText="1"/>
      <protection locked="0"/>
    </xf>
    <xf numFmtId="0" fontId="3" fillId="0" borderId="0" xfId="58" applyFont="1" applyBorder="1" applyAlignment="1" applyProtection="1">
      <alignment horizontal="center" vertical="center" wrapText="1"/>
      <protection locked="0"/>
    </xf>
    <xf numFmtId="0" fontId="53" fillId="0" borderId="11" xfId="58" applyFont="1" applyBorder="1" applyProtection="1">
      <alignment/>
      <protection locked="0"/>
    </xf>
    <xf numFmtId="1" fontId="40" fillId="24" borderId="10" xfId="58" applyNumberFormat="1" applyFont="1" applyFill="1" applyBorder="1" applyAlignment="1" applyProtection="1">
      <alignment horizontal="center"/>
      <protection locked="0"/>
    </xf>
    <xf numFmtId="0" fontId="40" fillId="0" borderId="10" xfId="58" applyFont="1" applyBorder="1" applyAlignment="1" applyProtection="1">
      <alignment horizontal="left" vertical="center" indent="1"/>
      <protection locked="0"/>
    </xf>
    <xf numFmtId="0" fontId="40" fillId="0" borderId="10" xfId="58" applyFont="1" applyBorder="1" applyAlignment="1" applyProtection="1">
      <alignment horizontal="center" vertical="center"/>
      <protection locked="0"/>
    </xf>
    <xf numFmtId="2" fontId="43" fillId="0" borderId="10" xfId="58" applyNumberFormat="1" applyFont="1" applyBorder="1" applyAlignment="1" applyProtection="1">
      <alignment horizontal="center" vertical="center"/>
      <protection locked="0"/>
    </xf>
    <xf numFmtId="2" fontId="43" fillId="0" borderId="15" xfId="58" applyNumberFormat="1" applyFont="1" applyBorder="1" applyAlignment="1" applyProtection="1">
      <alignment horizontal="center" vertical="center"/>
      <protection locked="0"/>
    </xf>
    <xf numFmtId="0" fontId="41" fillId="0" borderId="25" xfId="58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25" xfId="0" applyFont="1" applyBorder="1" applyAlignment="1">
      <alignment/>
    </xf>
    <xf numFmtId="0" fontId="54" fillId="0" borderId="4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3" fillId="0" borderId="0" xfId="58" applyFont="1">
      <alignment/>
      <protection locked="0"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56" fillId="0" borderId="41" xfId="0" applyFont="1" applyBorder="1" applyAlignment="1">
      <alignment/>
    </xf>
    <xf numFmtId="0" fontId="56" fillId="0" borderId="10" xfId="0" applyFont="1" applyBorder="1" applyAlignment="1">
      <alignment/>
    </xf>
    <xf numFmtId="0" fontId="43" fillId="0" borderId="11" xfId="58" applyFont="1" applyBorder="1" applyProtection="1">
      <alignment/>
      <protection locked="0"/>
    </xf>
    <xf numFmtId="2" fontId="41" fillId="0" borderId="10" xfId="58" applyNumberFormat="1" applyFont="1" applyBorder="1" applyAlignment="1" applyProtection="1">
      <alignment horizontal="center" vertical="center"/>
      <protection locked="0"/>
    </xf>
    <xf numFmtId="2" fontId="41" fillId="0" borderId="15" xfId="58" applyNumberFormat="1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41" xfId="58" applyBorder="1" applyProtection="1">
      <alignment/>
      <protection locked="0"/>
    </xf>
    <xf numFmtId="0" fontId="0" fillId="0" borderId="10" xfId="58" applyBorder="1" applyProtection="1">
      <alignment/>
      <protection locked="0"/>
    </xf>
    <xf numFmtId="0" fontId="0" fillId="0" borderId="25" xfId="58" applyBorder="1" applyProtection="1">
      <alignment/>
      <protection locked="0"/>
    </xf>
    <xf numFmtId="0" fontId="55" fillId="0" borderId="41" xfId="58" applyFont="1" applyFill="1" applyBorder="1" applyProtection="1">
      <alignment/>
      <protection locked="0"/>
    </xf>
    <xf numFmtId="0" fontId="55" fillId="0" borderId="10" xfId="58" applyFont="1" applyFill="1" applyBorder="1" applyProtection="1">
      <alignment/>
      <protection locked="0"/>
    </xf>
    <xf numFmtId="0" fontId="56" fillId="0" borderId="10" xfId="58" applyFont="1" applyBorder="1" applyProtection="1">
      <alignment/>
      <protection locked="0"/>
    </xf>
    <xf numFmtId="0" fontId="55" fillId="0" borderId="41" xfId="0" applyFont="1" applyBorder="1" applyAlignment="1">
      <alignment/>
    </xf>
    <xf numFmtId="0" fontId="55" fillId="0" borderId="10" xfId="0" applyFont="1" applyBorder="1" applyAlignment="1">
      <alignment/>
    </xf>
    <xf numFmtId="0" fontId="43" fillId="0" borderId="25" xfId="58" applyFont="1" applyBorder="1" applyAlignment="1" applyProtection="1">
      <alignment horizontal="center" vertical="center"/>
      <protection locked="0"/>
    </xf>
    <xf numFmtId="0" fontId="55" fillId="0" borderId="41" xfId="0" applyFont="1" applyFill="1" applyBorder="1" applyAlignment="1">
      <alignment/>
    </xf>
    <xf numFmtId="0" fontId="33" fillId="0" borderId="0" xfId="58" applyFont="1" applyBorder="1">
      <alignment/>
      <protection locked="0"/>
    </xf>
    <xf numFmtId="0" fontId="33" fillId="0" borderId="0" xfId="58" applyFont="1" applyBorder="1" applyProtection="1">
      <alignment/>
      <protection locked="0"/>
    </xf>
    <xf numFmtId="2" fontId="33" fillId="0" borderId="10" xfId="58" applyNumberFormat="1" applyFont="1" applyBorder="1" applyAlignment="1" applyProtection="1">
      <alignment horizontal="center" vertical="center"/>
      <protection locked="0"/>
    </xf>
    <xf numFmtId="0" fontId="44" fillId="0" borderId="25" xfId="58" applyFont="1" applyBorder="1" applyAlignment="1" applyProtection="1">
      <alignment horizontal="center" vertical="center"/>
      <protection locked="0"/>
    </xf>
    <xf numFmtId="2" fontId="52" fillId="0" borderId="10" xfId="58" applyNumberFormat="1" applyFont="1" applyBorder="1" applyAlignment="1" applyProtection="1">
      <alignment horizontal="center" vertical="center"/>
      <protection locked="0"/>
    </xf>
    <xf numFmtId="2" fontId="2" fillId="0" borderId="15" xfId="58" applyNumberFormat="1" applyFont="1" applyBorder="1" applyAlignment="1" applyProtection="1">
      <alignment horizontal="center" vertical="center"/>
      <protection locked="0"/>
    </xf>
    <xf numFmtId="0" fontId="2" fillId="0" borderId="25" xfId="58" applyFont="1" applyBorder="1" applyAlignment="1" applyProtection="1">
      <alignment horizontal="center" vertical="center"/>
      <protection locked="0"/>
    </xf>
    <xf numFmtId="2" fontId="0" fillId="0" borderId="10" xfId="58" applyNumberFormat="1" applyFont="1" applyBorder="1" applyAlignment="1" applyProtection="1">
      <alignment horizontal="center" vertical="center"/>
      <protection locked="0"/>
    </xf>
    <xf numFmtId="2" fontId="0" fillId="0" borderId="15" xfId="58" applyNumberFormat="1" applyFont="1" applyBorder="1" applyAlignment="1" applyProtection="1">
      <alignment horizontal="center" vertical="center"/>
      <protection locked="0"/>
    </xf>
    <xf numFmtId="0" fontId="0" fillId="0" borderId="25" xfId="58" applyFont="1" applyBorder="1" applyAlignment="1" applyProtection="1">
      <alignment horizontal="center" vertical="center"/>
      <protection locked="0"/>
    </xf>
    <xf numFmtId="2" fontId="0" fillId="0" borderId="10" xfId="58" applyNumberFormat="1" applyFont="1" applyBorder="1" applyAlignment="1" applyProtection="1">
      <alignment horizontal="center" vertical="center"/>
      <protection locked="0"/>
    </xf>
    <xf numFmtId="0" fontId="41" fillId="0" borderId="10" xfId="58" applyFont="1" applyBorder="1" applyAlignment="1" applyProtection="1">
      <alignment horizontal="center" vertical="center"/>
      <protection locked="0"/>
    </xf>
    <xf numFmtId="0" fontId="45" fillId="0" borderId="10" xfId="58" applyFont="1" applyBorder="1" applyProtection="1">
      <alignment/>
      <protection locked="0"/>
    </xf>
    <xf numFmtId="2" fontId="3" fillId="0" borderId="10" xfId="58" applyNumberFormat="1" applyFont="1" applyBorder="1" applyAlignment="1" applyProtection="1">
      <alignment horizontal="center" vertical="center"/>
      <protection locked="0"/>
    </xf>
    <xf numFmtId="0" fontId="58" fillId="0" borderId="10" xfId="58" applyFont="1" applyFill="1" applyBorder="1" applyAlignment="1" applyProtection="1">
      <alignment horizontal="center" vertical="center"/>
      <protection locked="0"/>
    </xf>
    <xf numFmtId="0" fontId="59" fillId="24" borderId="0" xfId="0" applyFont="1" applyFill="1" applyAlignment="1" applyProtection="1">
      <alignment/>
      <protection/>
    </xf>
    <xf numFmtId="0" fontId="60" fillId="2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 locked="0"/>
    </xf>
    <xf numFmtId="0" fontId="62" fillId="0" borderId="13" xfId="0" applyFont="1" applyFill="1" applyBorder="1" applyAlignment="1" applyProtection="1">
      <alignment/>
      <protection/>
    </xf>
    <xf numFmtId="2" fontId="61" fillId="0" borderId="0" xfId="0" applyNumberFormat="1" applyFont="1" applyFill="1" applyBorder="1" applyAlignment="1" applyProtection="1">
      <alignment horizontal="center" vertical="top"/>
      <protection/>
    </xf>
    <xf numFmtId="2" fontId="29" fillId="0" borderId="0" xfId="0" applyNumberFormat="1" applyFont="1" applyFill="1" applyBorder="1" applyAlignment="1" applyProtection="1">
      <alignment/>
      <protection/>
    </xf>
    <xf numFmtId="0" fontId="59" fillId="24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30" fillId="22" borderId="10" xfId="0" applyFont="1" applyFill="1" applyBorder="1" applyAlignment="1" applyProtection="1">
      <alignment horizontal="center"/>
      <protection/>
    </xf>
    <xf numFmtId="2" fontId="30" fillId="22" borderId="10" xfId="0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29" fillId="28" borderId="10" xfId="0" applyFont="1" applyFill="1" applyBorder="1" applyAlignment="1" applyProtection="1">
      <alignment horizontal="center"/>
      <protection/>
    </xf>
    <xf numFmtId="0" fontId="29" fillId="28" borderId="10" xfId="0" applyFont="1" applyFill="1" applyBorder="1" applyAlignment="1" applyProtection="1">
      <alignment horizontal="center"/>
      <protection locked="0"/>
    </xf>
    <xf numFmtId="0" fontId="29" fillId="28" borderId="10" xfId="57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/>
      <protection/>
    </xf>
    <xf numFmtId="0" fontId="30" fillId="22" borderId="14" xfId="0" applyFont="1" applyFill="1" applyBorder="1" applyAlignment="1" applyProtection="1">
      <alignment horizontal="center"/>
      <protection/>
    </xf>
    <xf numFmtId="2" fontId="30" fillId="22" borderId="14" xfId="0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2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24" borderId="14" xfId="0" applyFont="1" applyFill="1" applyBorder="1" applyAlignment="1" applyProtection="1">
      <alignment/>
      <protection/>
    </xf>
    <xf numFmtId="0" fontId="64" fillId="24" borderId="10" xfId="0" applyFont="1" applyFill="1" applyBorder="1" applyAlignment="1" applyProtection="1">
      <alignment/>
      <protection/>
    </xf>
    <xf numFmtId="0" fontId="62" fillId="24" borderId="10" xfId="0" applyFont="1" applyFill="1" applyBorder="1" applyAlignment="1" applyProtection="1">
      <alignment/>
      <protection/>
    </xf>
    <xf numFmtId="0" fontId="29" fillId="24" borderId="10" xfId="0" applyFont="1" applyFill="1" applyBorder="1" applyAlignment="1" applyProtection="1">
      <alignment/>
      <protection/>
    </xf>
    <xf numFmtId="0" fontId="30" fillId="24" borderId="10" xfId="0" applyFont="1" applyFill="1" applyBorder="1" applyAlignment="1" applyProtection="1">
      <alignment horizontal="center"/>
      <protection/>
    </xf>
    <xf numFmtId="2" fontId="30" fillId="24" borderId="10" xfId="0" applyNumberFormat="1" applyFont="1" applyFill="1" applyBorder="1" applyAlignment="1" applyProtection="1">
      <alignment horizontal="center"/>
      <protection/>
    </xf>
    <xf numFmtId="0" fontId="29" fillId="24" borderId="10" xfId="0" applyFont="1" applyFill="1" applyBorder="1" applyAlignment="1" applyProtection="1">
      <alignment horizontal="center"/>
      <protection/>
    </xf>
    <xf numFmtId="0" fontId="29" fillId="24" borderId="10" xfId="57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/>
      <protection/>
    </xf>
    <xf numFmtId="0" fontId="30" fillId="24" borderId="14" xfId="0" applyFont="1" applyFill="1" applyBorder="1" applyAlignment="1" applyProtection="1">
      <alignment horizontal="center"/>
      <protection/>
    </xf>
    <xf numFmtId="2" fontId="30" fillId="24" borderId="14" xfId="0" applyNumberFormat="1" applyFont="1" applyFill="1" applyBorder="1" applyAlignment="1" applyProtection="1">
      <alignment horizontal="center"/>
      <protection/>
    </xf>
    <xf numFmtId="0" fontId="29" fillId="24" borderId="14" xfId="0" applyFont="1" applyFill="1" applyBorder="1" applyAlignment="1" applyProtection="1">
      <alignment horizontal="center"/>
      <protection/>
    </xf>
    <xf numFmtId="0" fontId="29" fillId="24" borderId="14" xfId="0" applyFont="1" applyFill="1" applyBorder="1" applyAlignment="1" applyProtection="1">
      <alignment horizontal="center"/>
      <protection locked="0"/>
    </xf>
    <xf numFmtId="0" fontId="63" fillId="0" borderId="14" xfId="0" applyFont="1" applyFill="1" applyBorder="1" applyAlignment="1" applyProtection="1">
      <alignment/>
      <protection/>
    </xf>
    <xf numFmtId="0" fontId="29" fillId="28" borderId="14" xfId="0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/>
      <protection/>
    </xf>
    <xf numFmtId="0" fontId="30" fillId="22" borderId="13" xfId="0" applyFont="1" applyFill="1" applyBorder="1" applyAlignment="1" applyProtection="1">
      <alignment horizontal="center"/>
      <protection/>
    </xf>
    <xf numFmtId="2" fontId="30" fillId="22" borderId="13" xfId="0" applyNumberFormat="1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center"/>
      <protection/>
    </xf>
    <xf numFmtId="0" fontId="25" fillId="20" borderId="0" xfId="0" applyFont="1" applyFill="1" applyAlignment="1">
      <alignment vertical="center"/>
    </xf>
    <xf numFmtId="0" fontId="26" fillId="20" borderId="0" xfId="0" applyFont="1" applyFill="1" applyAlignment="1">
      <alignment horizontal="left" vertical="center"/>
    </xf>
    <xf numFmtId="0" fontId="0" fillId="20" borderId="0" xfId="0" applyFill="1" applyAlignment="1">
      <alignment vertical="center"/>
    </xf>
    <xf numFmtId="0" fontId="0" fillId="20" borderId="0" xfId="0" applyFill="1" applyBorder="1" applyAlignment="1">
      <alignment vertical="center"/>
    </xf>
    <xf numFmtId="0" fontId="0" fillId="0" borderId="0" xfId="0" applyFill="1" applyAlignment="1">
      <alignment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center"/>
    </xf>
    <xf numFmtId="0" fontId="30" fillId="22" borderId="13" xfId="0" applyFont="1" applyFill="1" applyBorder="1" applyAlignment="1" applyProtection="1">
      <alignment horizontal="center" vertical="center" wrapText="1"/>
      <protection/>
    </xf>
    <xf numFmtId="2" fontId="30" fillId="22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4" xfId="0" applyFont="1" applyFill="1" applyBorder="1" applyAlignment="1" applyProtection="1">
      <alignment horizontal="center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9" fillId="20" borderId="0" xfId="57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57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0" fontId="39" fillId="20" borderId="10" xfId="57" applyFont="1" applyFill="1" applyBorder="1" applyAlignment="1" applyProtection="1">
      <alignment horizontal="center" vertical="center"/>
      <protection locked="0"/>
    </xf>
    <xf numFmtId="0" fontId="39" fillId="20" borderId="10" xfId="0" applyFont="1" applyFill="1" applyBorder="1" applyAlignment="1" applyProtection="1">
      <alignment horizontal="center"/>
      <protection/>
    </xf>
    <xf numFmtId="0" fontId="39" fillId="20" borderId="10" xfId="0" applyFont="1" applyFill="1" applyBorder="1" applyAlignment="1" applyProtection="1">
      <alignment horizontal="center"/>
      <protection locked="0"/>
    </xf>
    <xf numFmtId="0" fontId="29" fillId="20" borderId="42" xfId="57" applyFont="1" applyFill="1" applyBorder="1" applyAlignment="1" applyProtection="1">
      <alignment horizontal="center" vertical="center"/>
      <protection locked="0"/>
    </xf>
    <xf numFmtId="0" fontId="30" fillId="22" borderId="16" xfId="0" applyFont="1" applyFill="1" applyBorder="1" applyAlignment="1" applyProtection="1">
      <alignment horizontal="center" vertical="center" wrapText="1"/>
      <protection/>
    </xf>
    <xf numFmtId="0" fontId="30" fillId="22" borderId="43" xfId="0" applyFont="1" applyFill="1" applyBorder="1" applyAlignment="1" applyProtection="1">
      <alignment horizontal="center" vertical="center" wrapText="1"/>
      <protection/>
    </xf>
    <xf numFmtId="0" fontId="34" fillId="11" borderId="13" xfId="0" applyFont="1" applyFill="1" applyBorder="1" applyAlignment="1" applyProtection="1">
      <alignment horizontal="center" vertical="center" wrapText="1"/>
      <protection/>
    </xf>
    <xf numFmtId="0" fontId="67" fillId="11" borderId="13" xfId="0" applyFont="1" applyFill="1" applyBorder="1" applyAlignment="1" applyProtection="1">
      <alignment horizontal="center" vertical="center" wrapText="1"/>
      <protection/>
    </xf>
    <xf numFmtId="0" fontId="34" fillId="11" borderId="13" xfId="0" applyFont="1" applyFill="1" applyBorder="1" applyAlignment="1" applyProtection="1">
      <alignment horizontal="center" vertical="center" wrapText="1"/>
      <protection/>
    </xf>
    <xf numFmtId="0" fontId="34" fillId="11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0" fillId="0" borderId="10" xfId="0" applyFont="1" applyFill="1" applyBorder="1" applyAlignment="1" applyProtection="1">
      <alignment/>
      <protection/>
    </xf>
    <xf numFmtId="0" fontId="29" fillId="20" borderId="14" xfId="0" applyFont="1" applyFill="1" applyBorder="1" applyAlignment="1">
      <alignment horizontal="center"/>
    </xf>
    <xf numFmtId="0" fontId="29" fillId="0" borderId="30" xfId="0" applyFont="1" applyFill="1" applyBorder="1" applyAlignment="1" applyProtection="1">
      <alignment horizontal="center"/>
      <protection/>
    </xf>
    <xf numFmtId="0" fontId="34" fillId="0" borderId="30" xfId="0" applyFont="1" applyFill="1" applyBorder="1" applyAlignment="1" applyProtection="1">
      <alignment/>
      <protection/>
    </xf>
    <xf numFmtId="0" fontId="29" fillId="0" borderId="30" xfId="0" applyFont="1" applyFill="1" applyBorder="1" applyAlignment="1" applyProtection="1">
      <alignment/>
      <protection/>
    </xf>
    <xf numFmtId="0" fontId="39" fillId="0" borderId="30" xfId="0" applyFont="1" applyFill="1" applyBorder="1" applyAlignment="1" applyProtection="1">
      <alignment horizontal="center"/>
      <protection/>
    </xf>
    <xf numFmtId="0" fontId="39" fillId="0" borderId="30" xfId="57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 horizontal="center"/>
      <protection/>
    </xf>
    <xf numFmtId="0" fontId="70" fillId="0" borderId="18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/>
      <protection/>
    </xf>
    <xf numFmtId="0" fontId="39" fillId="0" borderId="18" xfId="0" applyFont="1" applyFill="1" applyBorder="1" applyAlignment="1" applyProtection="1">
      <alignment horizontal="center"/>
      <protection/>
    </xf>
    <xf numFmtId="0" fontId="39" fillId="0" borderId="18" xfId="0" applyFont="1" applyFill="1" applyBorder="1" applyAlignment="1" applyProtection="1">
      <alignment horizontal="center"/>
      <protection locked="0"/>
    </xf>
    <xf numFmtId="197" fontId="71" fillId="0" borderId="14" xfId="0" applyNumberFormat="1" applyFont="1" applyFill="1" applyBorder="1" applyAlignment="1" applyProtection="1">
      <alignment horizontal="center"/>
      <protection/>
    </xf>
    <xf numFmtId="197" fontId="71" fillId="0" borderId="10" xfId="0" applyNumberFormat="1" applyFont="1" applyFill="1" applyBorder="1" applyAlignment="1" applyProtection="1">
      <alignment horizontal="center"/>
      <protection/>
    </xf>
    <xf numFmtId="197" fontId="72" fillId="25" borderId="10" xfId="0" applyNumberFormat="1" applyFont="1" applyFill="1" applyBorder="1" applyAlignment="1" applyProtection="1">
      <alignment horizontal="center" vertical="center"/>
      <protection locked="0"/>
    </xf>
    <xf numFmtId="197" fontId="71" fillId="0" borderId="30" xfId="0" applyNumberFormat="1" applyFont="1" applyFill="1" applyBorder="1" applyAlignment="1" applyProtection="1">
      <alignment horizontal="center"/>
      <protection/>
    </xf>
    <xf numFmtId="197" fontId="71" fillId="0" borderId="18" xfId="0" applyNumberFormat="1" applyFont="1" applyFill="1" applyBorder="1" applyAlignment="1" applyProtection="1">
      <alignment horizontal="center"/>
      <protection/>
    </xf>
    <xf numFmtId="0" fontId="73" fillId="0" borderId="14" xfId="0" applyFont="1" applyFill="1" applyBorder="1" applyAlignment="1" applyProtection="1">
      <alignment horizontal="center"/>
      <protection locked="0"/>
    </xf>
    <xf numFmtId="0" fontId="73" fillId="0" borderId="27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73" fillId="0" borderId="25" xfId="0" applyFont="1" applyFill="1" applyBorder="1" applyAlignment="1" applyProtection="1">
      <alignment horizontal="center"/>
      <protection locked="0"/>
    </xf>
    <xf numFmtId="0" fontId="73" fillId="0" borderId="30" xfId="0" applyFont="1" applyFill="1" applyBorder="1" applyAlignment="1" applyProtection="1">
      <alignment horizontal="center"/>
      <protection locked="0"/>
    </xf>
    <xf numFmtId="0" fontId="73" fillId="0" borderId="32" xfId="0" applyFont="1" applyFill="1" applyBorder="1" applyAlignment="1" applyProtection="1">
      <alignment horizontal="center"/>
      <protection locked="0"/>
    </xf>
    <xf numFmtId="0" fontId="73" fillId="0" borderId="18" xfId="0" applyFont="1" applyFill="1" applyBorder="1" applyAlignment="1" applyProtection="1">
      <alignment horizontal="center"/>
      <protection locked="0"/>
    </xf>
    <xf numFmtId="0" fontId="73" fillId="0" borderId="24" xfId="0" applyFont="1" applyFill="1" applyBorder="1" applyAlignment="1" applyProtection="1">
      <alignment horizontal="center"/>
      <protection locked="0"/>
    </xf>
    <xf numFmtId="0" fontId="41" fillId="22" borderId="14" xfId="0" applyFont="1" applyFill="1" applyBorder="1" applyAlignment="1" applyProtection="1">
      <alignment horizontal="center"/>
      <protection/>
    </xf>
    <xf numFmtId="2" fontId="40" fillId="22" borderId="14" xfId="0" applyNumberFormat="1" applyFont="1" applyFill="1" applyBorder="1" applyAlignment="1" applyProtection="1">
      <alignment horizontal="center"/>
      <protection/>
    </xf>
    <xf numFmtId="0" fontId="41" fillId="22" borderId="10" xfId="0" applyFont="1" applyFill="1" applyBorder="1" applyAlignment="1" applyProtection="1">
      <alignment horizontal="center"/>
      <protection/>
    </xf>
    <xf numFmtId="2" fontId="40" fillId="22" borderId="10" xfId="0" applyNumberFormat="1" applyFont="1" applyFill="1" applyBorder="1" applyAlignment="1" applyProtection="1">
      <alignment horizontal="center"/>
      <protection/>
    </xf>
    <xf numFmtId="0" fontId="41" fillId="22" borderId="30" xfId="0" applyFont="1" applyFill="1" applyBorder="1" applyAlignment="1" applyProtection="1">
      <alignment horizontal="center"/>
      <protection/>
    </xf>
    <xf numFmtId="2" fontId="40" fillId="22" borderId="30" xfId="0" applyNumberFormat="1" applyFont="1" applyFill="1" applyBorder="1" applyAlignment="1" applyProtection="1">
      <alignment horizontal="center"/>
      <protection/>
    </xf>
    <xf numFmtId="0" fontId="41" fillId="22" borderId="18" xfId="0" applyFont="1" applyFill="1" applyBorder="1" applyAlignment="1" applyProtection="1">
      <alignment horizontal="center"/>
      <protection/>
    </xf>
    <xf numFmtId="2" fontId="40" fillId="22" borderId="18" xfId="0" applyNumberFormat="1" applyFont="1" applyFill="1" applyBorder="1" applyAlignment="1" applyProtection="1">
      <alignment horizontal="center"/>
      <protection/>
    </xf>
    <xf numFmtId="0" fontId="74" fillId="24" borderId="10" xfId="0" applyFont="1" applyFill="1" applyBorder="1" applyAlignment="1" applyProtection="1">
      <alignment horizontal="center"/>
      <protection locked="0"/>
    </xf>
    <xf numFmtId="0" fontId="75" fillId="0" borderId="14" xfId="0" applyFont="1" applyFill="1" applyBorder="1" applyAlignment="1" applyProtection="1">
      <alignment horizontal="right" indent="1"/>
      <protection/>
    </xf>
    <xf numFmtId="0" fontId="75" fillId="0" borderId="10" xfId="0" applyFont="1" applyFill="1" applyBorder="1" applyAlignment="1" applyProtection="1">
      <alignment horizontal="right" indent="1"/>
      <protection/>
    </xf>
    <xf numFmtId="0" fontId="76" fillId="25" borderId="10" xfId="0" applyFont="1" applyFill="1" applyBorder="1" applyAlignment="1" applyProtection="1">
      <alignment horizontal="right" vertical="center" indent="1"/>
      <protection locked="0"/>
    </xf>
    <xf numFmtId="0" fontId="75" fillId="0" borderId="30" xfId="0" applyFont="1" applyFill="1" applyBorder="1" applyAlignment="1" applyProtection="1">
      <alignment horizontal="right" indent="1"/>
      <protection/>
    </xf>
    <xf numFmtId="0" fontId="75" fillId="0" borderId="18" xfId="0" applyFont="1" applyFill="1" applyBorder="1" applyAlignment="1" applyProtection="1">
      <alignment horizontal="right" indent="1"/>
      <protection/>
    </xf>
    <xf numFmtId="0" fontId="40" fillId="22" borderId="14" xfId="0" applyFont="1" applyFill="1" applyBorder="1" applyAlignment="1" applyProtection="1">
      <alignment horizontal="center"/>
      <protection/>
    </xf>
    <xf numFmtId="0" fontId="40" fillId="22" borderId="10" xfId="0" applyFont="1" applyFill="1" applyBorder="1" applyAlignment="1" applyProtection="1">
      <alignment horizontal="center"/>
      <protection/>
    </xf>
    <xf numFmtId="0" fontId="40" fillId="22" borderId="30" xfId="0" applyFont="1" applyFill="1" applyBorder="1" applyAlignment="1" applyProtection="1">
      <alignment horizontal="center"/>
      <protection/>
    </xf>
    <xf numFmtId="0" fontId="40" fillId="22" borderId="18" xfId="0" applyFont="1" applyFill="1" applyBorder="1" applyAlignment="1" applyProtection="1">
      <alignment horizontal="center"/>
      <protection/>
    </xf>
    <xf numFmtId="0" fontId="34" fillId="24" borderId="14" xfId="0" applyFont="1" applyFill="1" applyBorder="1" applyAlignment="1" applyProtection="1">
      <alignment/>
      <protection/>
    </xf>
    <xf numFmtId="0" fontId="34" fillId="24" borderId="10" xfId="0" applyFont="1" applyFill="1" applyBorder="1" applyAlignment="1" applyProtection="1">
      <alignment/>
      <protection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34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horizontal="center"/>
      <protection/>
    </xf>
    <xf numFmtId="0" fontId="61" fillId="24" borderId="10" xfId="0" applyFont="1" applyFill="1" applyBorder="1" applyAlignment="1" applyProtection="1">
      <alignment/>
      <protection/>
    </xf>
    <xf numFmtId="0" fontId="61" fillId="24" borderId="14" xfId="0" applyFont="1" applyFill="1" applyBorder="1" applyAlignment="1" applyProtection="1">
      <alignment/>
      <protection/>
    </xf>
    <xf numFmtId="0" fontId="32" fillId="24" borderId="1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4" fillId="0" borderId="0" xfId="0" applyFont="1" applyFill="1" applyAlignment="1">
      <alignment horizontal="left" indent="1"/>
    </xf>
    <xf numFmtId="0" fontId="26" fillId="0" borderId="0" xfId="57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>
      <alignment horizontal="center"/>
    </xf>
    <xf numFmtId="0" fontId="26" fillId="0" borderId="0" xfId="57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/>
    </xf>
    <xf numFmtId="0" fontId="24" fillId="20" borderId="0" xfId="0" applyFont="1" applyFill="1" applyAlignment="1">
      <alignment horizontal="left" vertical="center"/>
    </xf>
    <xf numFmtId="0" fontId="26" fillId="20" borderId="0" xfId="0" applyFont="1" applyFill="1" applyAlignment="1">
      <alignment vertical="center"/>
    </xf>
    <xf numFmtId="0" fontId="27" fillId="20" borderId="0" xfId="0" applyFont="1" applyFill="1" applyBorder="1" applyAlignment="1">
      <alignment horizontal="center" vertical="center"/>
    </xf>
    <xf numFmtId="0" fontId="30" fillId="11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40" fillId="24" borderId="14" xfId="0" applyNumberFormat="1" applyFont="1" applyFill="1" applyBorder="1" applyAlignment="1" applyProtection="1">
      <alignment horizontal="center"/>
      <protection/>
    </xf>
    <xf numFmtId="2" fontId="40" fillId="24" borderId="10" xfId="0" applyNumberFormat="1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>
      <alignment/>
    </xf>
    <xf numFmtId="49" fontId="79" fillId="0" borderId="0" xfId="0" applyNumberFormat="1" applyFont="1" applyFill="1" applyBorder="1" applyAlignment="1">
      <alignment horizontal="center"/>
    </xf>
    <xf numFmtId="0" fontId="80" fillId="24" borderId="10" xfId="0" applyFont="1" applyFill="1" applyBorder="1" applyAlignment="1">
      <alignment horizontal="left" wrapText="1"/>
    </xf>
    <xf numFmtId="0" fontId="2" fillId="20" borderId="48" xfId="58" applyFont="1" applyFill="1" applyBorder="1" applyAlignment="1" applyProtection="1">
      <alignment horizontal="center" vertical="center" wrapText="1"/>
      <protection locked="0"/>
    </xf>
    <xf numFmtId="1" fontId="27" fillId="24" borderId="49" xfId="58" applyNumberFormat="1" applyFont="1" applyFill="1" applyBorder="1" applyAlignment="1" applyProtection="1">
      <alignment horizontal="center" vertical="center" wrapText="1"/>
      <protection locked="0"/>
    </xf>
    <xf numFmtId="1" fontId="27" fillId="24" borderId="34" xfId="58" applyNumberFormat="1" applyFont="1" applyFill="1" applyBorder="1" applyAlignment="1" applyProtection="1">
      <alignment horizontal="center" vertical="center" wrapText="1"/>
      <protection locked="0"/>
    </xf>
    <xf numFmtId="0" fontId="43" fillId="20" borderId="45" xfId="58" applyFont="1" applyFill="1" applyBorder="1" applyAlignment="1" applyProtection="1">
      <alignment horizontal="center" vertical="center" wrapText="1"/>
      <protection locked="0"/>
    </xf>
    <xf numFmtId="1" fontId="41" fillId="24" borderId="14" xfId="58" applyNumberFormat="1" applyFont="1" applyFill="1" applyBorder="1" applyAlignment="1" applyProtection="1">
      <alignment horizontal="center"/>
      <protection locked="0"/>
    </xf>
    <xf numFmtId="1" fontId="40" fillId="24" borderId="14" xfId="58" applyNumberFormat="1" applyFont="1" applyFill="1" applyBorder="1" applyAlignment="1" applyProtection="1">
      <alignment horizontal="center"/>
      <protection locked="0"/>
    </xf>
    <xf numFmtId="0" fontId="40" fillId="24" borderId="10" xfId="58" applyFont="1" applyFill="1" applyBorder="1" applyAlignment="1" applyProtection="1">
      <alignment horizontal="left" vertical="center" indent="1"/>
      <protection locked="0"/>
    </xf>
    <xf numFmtId="1" fontId="41" fillId="24" borderId="10" xfId="58" applyNumberFormat="1" applyFont="1" applyFill="1" applyBorder="1" applyAlignment="1" applyProtection="1">
      <alignment horizontal="center"/>
      <protection locked="0"/>
    </xf>
    <xf numFmtId="0" fontId="27" fillId="24" borderId="30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65" fillId="24" borderId="0" xfId="0" applyFont="1" applyFill="1" applyAlignment="1">
      <alignment horizontal="center" vertical="center"/>
    </xf>
    <xf numFmtId="0" fontId="66" fillId="24" borderId="0" xfId="0" applyFont="1" applyFill="1" applyAlignment="1">
      <alignment horizontal="center"/>
    </xf>
    <xf numFmtId="0" fontId="81" fillId="20" borderId="0" xfId="58" applyFont="1" applyFill="1" applyAlignment="1" applyProtection="1">
      <alignment wrapText="1"/>
      <protection locked="0"/>
    </xf>
    <xf numFmtId="0" fontId="82" fillId="0" borderId="0" xfId="0" applyFont="1" applyAlignment="1">
      <alignment wrapText="1"/>
    </xf>
    <xf numFmtId="0" fontId="30" fillId="11" borderId="48" xfId="0" applyFont="1" applyFill="1" applyBorder="1" applyAlignment="1" applyProtection="1">
      <alignment horizontal="center" vertical="center" wrapText="1"/>
      <protection/>
    </xf>
    <xf numFmtId="0" fontId="30" fillId="11" borderId="50" xfId="0" applyFont="1" applyFill="1" applyBorder="1" applyAlignment="1" applyProtection="1">
      <alignment horizontal="center" vertical="center" wrapText="1"/>
      <protection/>
    </xf>
    <xf numFmtId="0" fontId="61" fillId="11" borderId="15" xfId="0" applyFont="1" applyFill="1" applyBorder="1" applyAlignment="1" applyProtection="1">
      <alignment horizontal="center" vertical="top"/>
      <protection/>
    </xf>
    <xf numFmtId="0" fontId="0" fillId="11" borderId="47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30" fillId="22" borderId="10" xfId="0" applyFont="1" applyFill="1" applyBorder="1" applyAlignment="1" applyProtection="1">
      <alignment horizontal="center"/>
      <protection/>
    </xf>
    <xf numFmtId="0" fontId="0" fillId="22" borderId="10" xfId="0" applyFill="1" applyBorder="1" applyAlignment="1">
      <alignment horizontal="center"/>
    </xf>
    <xf numFmtId="0" fontId="30" fillId="11" borderId="49" xfId="0" applyFont="1" applyFill="1" applyBorder="1" applyAlignment="1" applyProtection="1">
      <alignment horizontal="center" vertical="center" wrapText="1"/>
      <protection/>
    </xf>
    <xf numFmtId="0" fontId="30" fillId="11" borderId="51" xfId="0" applyFont="1" applyFill="1" applyBorder="1" applyAlignment="1" applyProtection="1">
      <alignment horizontal="center" vertical="center" wrapText="1"/>
      <protection/>
    </xf>
    <xf numFmtId="0" fontId="61" fillId="22" borderId="10" xfId="0" applyFont="1" applyFill="1" applyBorder="1" applyAlignment="1" applyProtection="1">
      <alignment horizontal="center" vertical="top"/>
      <protection/>
    </xf>
    <xf numFmtId="0" fontId="0" fillId="22" borderId="30" xfId="0" applyFill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2" fillId="24" borderId="36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no36_hdc_vasara_02" xfId="57"/>
    <cellStyle name="Normal_6no36_season09-10_v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COSMIX\Dokumendid\P&#245;hidok\TABELID\Palgafail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he%20Bat!\MAIL\Julian\Attach\3TPL_rez%20file_v35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ARHIV\1_BOWLING\4_TOURNAMENT\1_tournament_JW\Atlasa%20na%20BalticTour\atlasa%20Tallin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DOC\bowlero\6no36_hdc_vasara_2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W\AppData\Local\Temp\bat\3TPL_rez%20file_v3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Aruanne (2)"/>
      <sheetName val="Aruanne"/>
      <sheetName val="dets puhkus"/>
      <sheetName val="Arvestus"/>
      <sheetName val="Andmed"/>
      <sheetName val="Palgaleht"/>
      <sheetName val="Lipik"/>
      <sheetName val="nov 99"/>
      <sheetName val="okt 99"/>
      <sheetName val="sept 99"/>
      <sheetName val="august 99"/>
      <sheetName val="juuli 99"/>
      <sheetName val="juuni 99"/>
      <sheetName val="Juuni puhkus 2"/>
      <sheetName val="Juuni puhkus"/>
      <sheetName val="mai 99"/>
      <sheetName val="Mai puhkus"/>
      <sheetName val="aprill 99"/>
      <sheetName val="Märts 99"/>
      <sheetName val="veebruar 99"/>
      <sheetName val="jaanuar 99"/>
      <sheetName val="Module1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y6"/>
      <sheetName val="Play5"/>
      <sheetName val="Play4"/>
      <sheetName val="Play3"/>
      <sheetName val="Play2"/>
      <sheetName val="Play1"/>
      <sheetName val="Erase"/>
      <sheetName val="Registration"/>
      <sheetName val="Table"/>
      <sheetName val="Individual"/>
      <sheetName val="Abileht"/>
      <sheetName val="Handicap"/>
      <sheetName val="Round-Robin"/>
      <sheetName val="Registration 3aplis"/>
      <sheetName val="Table 3aplis"/>
      <sheetName val="Individual 3aplis"/>
      <sheetName val="Round-Robin 3aplis"/>
      <sheetName val="Registration 2aplis"/>
      <sheetName val="Table 2aplis"/>
      <sheetName val="Round-Robin 2aplis"/>
      <sheetName val="Individual 2aplis"/>
      <sheetName val="Table - Round1"/>
      <sheetName val="Registration - Round1"/>
      <sheetName val="Round-Robin - Round1"/>
      <sheetName val="Individual - Round1"/>
      <sheetName val="KAUSS"/>
      <sheetName val="PRIZES"/>
      <sheetName val="KAUSS 2TPL"/>
      <sheetName val="Individual 2TPL"/>
      <sheetName val="Player list"/>
      <sheetName val="Andmed"/>
      <sheetName val="Individual Total"/>
      <sheetName val="Individual 4.aplis"/>
    </sheetNames>
    <sheetDataSet>
      <sheetData sheetId="7">
        <row r="6">
          <cell r="B6" t="str">
            <v>RRteam</v>
          </cell>
          <cell r="E6" t="str">
            <v>Wizards</v>
          </cell>
        </row>
        <row r="7">
          <cell r="B7" t="str">
            <v>Jānis Zemītis</v>
          </cell>
          <cell r="E7" t="str">
            <v>Dmitrijs Paškovs</v>
          </cell>
        </row>
        <row r="8">
          <cell r="B8" t="str">
            <v>Raimonds Zemītis</v>
          </cell>
          <cell r="E8" t="str">
            <v>Julians Visockis</v>
          </cell>
        </row>
        <row r="9">
          <cell r="B9" t="str">
            <v>Māris Eisaks</v>
          </cell>
          <cell r="E9" t="str">
            <v>Jurijs Dolgovs</v>
          </cell>
        </row>
        <row r="15">
          <cell r="B15" t="str">
            <v>RAGS</v>
          </cell>
          <cell r="E15" t="str">
            <v>TenPin </v>
          </cell>
        </row>
        <row r="16">
          <cell r="B16" t="str">
            <v>Jānis Štokmanis</v>
          </cell>
          <cell r="E16" t="str">
            <v>Jeļena Šorohova</v>
          </cell>
        </row>
        <row r="17">
          <cell r="B17" t="str">
            <v>Māris Štokmanis</v>
          </cell>
          <cell r="E17" t="str">
            <v>Dmitrijs Dolgovs</v>
          </cell>
        </row>
        <row r="18">
          <cell r="B18" t="str">
            <v>Renārs Rutenbergs</v>
          </cell>
          <cell r="E18" t="str">
            <v>Leo Rožkalns</v>
          </cell>
        </row>
        <row r="19">
          <cell r="B19" t="str">
            <v>Jānis Lazda</v>
          </cell>
        </row>
        <row r="20">
          <cell r="B20" t="str">
            <v>Juris Bricis</v>
          </cell>
        </row>
        <row r="24">
          <cell r="B24" t="str">
            <v>SL SONORA</v>
          </cell>
          <cell r="E24" t="str">
            <v>PVN</v>
          </cell>
        </row>
        <row r="25">
          <cell r="B25" t="str">
            <v>Raimonds Rutenbergs</v>
          </cell>
          <cell r="E25" t="str">
            <v>Natālija Pribiļeva</v>
          </cell>
        </row>
        <row r="26">
          <cell r="B26" t="str">
            <v>Oskars Kreilis</v>
          </cell>
          <cell r="E26" t="str">
            <v>Vladimirs Pribiļevs</v>
          </cell>
        </row>
        <row r="27">
          <cell r="B27" t="str">
            <v>Pēteris Martinsons</v>
          </cell>
          <cell r="E27" t="str">
            <v>Staņislavs Visockis</v>
          </cell>
        </row>
        <row r="33">
          <cell r="B33" t="str">
            <v>Turbo</v>
          </cell>
          <cell r="E33" t="str">
            <v>STORM</v>
          </cell>
        </row>
        <row r="34">
          <cell r="B34" t="str">
            <v>Arnolds Lokmanis</v>
          </cell>
          <cell r="E34" t="str">
            <v>Kirils Hudjakovs</v>
          </cell>
        </row>
        <row r="35">
          <cell r="B35" t="str">
            <v>Jānis Zālītis</v>
          </cell>
          <cell r="E35" t="str">
            <v>Veronika Hudjakova</v>
          </cell>
        </row>
        <row r="36">
          <cell r="B36" t="str">
            <v>Roberts Šipkevičs</v>
          </cell>
          <cell r="E36" t="str">
            <v>Tatjana Teļnova</v>
          </cell>
        </row>
        <row r="37">
          <cell r="B37" t="str">
            <v>Arnis Bērziņš</v>
          </cell>
        </row>
        <row r="42">
          <cell r="B42" t="str">
            <v>X</v>
          </cell>
          <cell r="E42" t="str">
            <v>SK "NB2"</v>
          </cell>
        </row>
        <row r="43">
          <cell r="B43" t="str">
            <v>Ivars Vinters</v>
          </cell>
          <cell r="E43" t="str">
            <v>Aleksandrs Liniņš</v>
          </cell>
        </row>
        <row r="44">
          <cell r="B44" t="str">
            <v>Kaspars Beķeris</v>
          </cell>
          <cell r="E44" t="str">
            <v>Ilona Ozola</v>
          </cell>
        </row>
        <row r="45">
          <cell r="B45" t="str">
            <v>Signe Vintere</v>
          </cell>
          <cell r="E45" t="str">
            <v>Valdemars Vaivads</v>
          </cell>
        </row>
        <row r="46">
          <cell r="E46" t="str">
            <v>Mairita Reinholde</v>
          </cell>
        </row>
        <row r="47">
          <cell r="E47" t="str">
            <v>Aleksejs Smirnovs</v>
          </cell>
        </row>
        <row r="51">
          <cell r="B51" t="str">
            <v>SK "NB1"</v>
          </cell>
          <cell r="E51" t="str">
            <v>RVVAIU-85</v>
          </cell>
        </row>
        <row r="52">
          <cell r="B52" t="str">
            <v>Guntars Beisons</v>
          </cell>
          <cell r="E52" t="str">
            <v>Aleksandrs Margolis</v>
          </cell>
        </row>
        <row r="53">
          <cell r="B53" t="str">
            <v>Vladimirs Lagunovs</v>
          </cell>
          <cell r="E53" t="str">
            <v>Oļegs Buiko</v>
          </cell>
        </row>
        <row r="54">
          <cell r="B54" t="str">
            <v>Sergejs Vorobjovs</v>
          </cell>
          <cell r="E54" t="str">
            <v>Kristīna Buiko</v>
          </cell>
        </row>
        <row r="55">
          <cell r="B55" t="str">
            <v>Jānis Naļivaiko</v>
          </cell>
        </row>
        <row r="56">
          <cell r="B56" t="str">
            <v>Sergejs Kaliberda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24_24.05.#34"/>
      <sheetName val="G123_24.05.#33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6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Aleksandrs Križanovskis</v>
          </cell>
        </row>
        <row r="9">
          <cell r="C9" t="str">
            <v>Aleksandrs Liniņš</v>
          </cell>
        </row>
        <row r="10">
          <cell r="C10" t="str">
            <v>Aleksandrs Margolis</v>
          </cell>
        </row>
        <row r="11">
          <cell r="C11" t="str">
            <v>Aleksandrs Rimensons</v>
          </cell>
        </row>
        <row r="12">
          <cell r="C12" t="str">
            <v>Aleksejs Dolgovs</v>
          </cell>
        </row>
        <row r="13">
          <cell r="C13" t="str">
            <v>Aleksejs Smirnovs</v>
          </cell>
        </row>
        <row r="14">
          <cell r="C14" t="str">
            <v>Alla Kornejeva</v>
          </cell>
        </row>
        <row r="15">
          <cell r="C15" t="str">
            <v>Andis Dārziņš</v>
          </cell>
        </row>
        <row r="16">
          <cell r="C16" t="str">
            <v>Andis Zanders</v>
          </cell>
        </row>
        <row r="17">
          <cell r="C17" t="str">
            <v>Andrejs Tračs</v>
          </cell>
        </row>
        <row r="18">
          <cell r="C18" t="str">
            <v>Andrejs Vitiņš</v>
          </cell>
        </row>
        <row r="19">
          <cell r="C19" t="str">
            <v>Andris Rozītis</v>
          </cell>
        </row>
        <row r="20">
          <cell r="C20" t="str">
            <v>Andris Stalidzāns</v>
          </cell>
        </row>
        <row r="21">
          <cell r="C21" t="str">
            <v>Andris Vecvagars</v>
          </cell>
        </row>
        <row r="22">
          <cell r="C22" t="str">
            <v>Anita Cikota</v>
          </cell>
        </row>
        <row r="23">
          <cell r="C23" t="str">
            <v>Arnis Bērziņš</v>
          </cell>
        </row>
        <row r="24">
          <cell r="C24" t="str">
            <v>Arnolds Lokmanis</v>
          </cell>
        </row>
        <row r="25">
          <cell r="C25" t="str">
            <v>Artūrs Bricis</v>
          </cell>
        </row>
        <row r="26">
          <cell r="C26" t="str">
            <v>Artūrs Levikins</v>
          </cell>
        </row>
        <row r="27">
          <cell r="C27" t="str">
            <v>Artūrs Maslovs</v>
          </cell>
        </row>
        <row r="28">
          <cell r="C28" t="str">
            <v>Artūrs Šteinbergs</v>
          </cell>
        </row>
        <row r="29">
          <cell r="C29" t="str">
            <v>Arvīds Leimanis</v>
          </cell>
        </row>
        <row r="30">
          <cell r="C30" t="str">
            <v>Arvils Sproģis</v>
          </cell>
        </row>
        <row r="31">
          <cell r="C31" t="str">
            <v>Dainis Zariņš</v>
          </cell>
        </row>
        <row r="32">
          <cell r="C32" t="str">
            <v>Daniels Vēzis</v>
          </cell>
        </row>
        <row r="33">
          <cell r="C33" t="str">
            <v>Dāvis Vanags</v>
          </cell>
        </row>
        <row r="34">
          <cell r="C34" t="str">
            <v>Denis Višņakovs</v>
          </cell>
        </row>
        <row r="35">
          <cell r="C35" t="str">
            <v>Denize Buša</v>
          </cell>
        </row>
        <row r="36">
          <cell r="C36" t="str">
            <v>Diāna Margole</v>
          </cell>
        </row>
        <row r="37">
          <cell r="C37" t="str">
            <v>Diana Zavjalova</v>
          </cell>
        </row>
        <row r="38">
          <cell r="C38" t="str">
            <v>Dmitrijs Čebotarjovs</v>
          </cell>
        </row>
        <row r="39">
          <cell r="C39" t="str">
            <v>Dmitrijs Dolgovs</v>
          </cell>
        </row>
        <row r="40">
          <cell r="C40" t="str">
            <v>Dmitrijs Paškovs</v>
          </cell>
        </row>
        <row r="41">
          <cell r="C41" t="str">
            <v>Dzintars Beržinskis</v>
          </cell>
        </row>
        <row r="42">
          <cell r="C42" t="str">
            <v>Edgars Kokins</v>
          </cell>
        </row>
        <row r="43">
          <cell r="C43" t="str">
            <v>Edgars Poiss</v>
          </cell>
        </row>
        <row r="44">
          <cell r="C44" t="str">
            <v>Edmunds Bušs</v>
          </cell>
        </row>
        <row r="45">
          <cell r="C45" t="str">
            <v>Einārs Lindermanis</v>
          </cell>
        </row>
        <row r="46">
          <cell r="C46" t="str">
            <v>Elizabete Vārava</v>
          </cell>
        </row>
        <row r="47">
          <cell r="C47" t="str">
            <v>Evija Vende-Priekule</v>
          </cell>
        </row>
        <row r="48">
          <cell r="C48" t="str">
            <v>Gatis Gailītis</v>
          </cell>
        </row>
        <row r="49">
          <cell r="C49" t="str">
            <v>Guntars Beisons</v>
          </cell>
        </row>
        <row r="50">
          <cell r="C50" t="str">
            <v>Guntars Licis</v>
          </cell>
        </row>
        <row r="51">
          <cell r="C51" t="str">
            <v>Ģirts Priekulis</v>
          </cell>
        </row>
        <row r="52">
          <cell r="C52" t="str">
            <v>Igors Gnocs</v>
          </cell>
        </row>
        <row r="53">
          <cell r="C53" t="str">
            <v>Igors Kude</v>
          </cell>
        </row>
        <row r="54">
          <cell r="C54" t="str">
            <v>Ivars Lauris</v>
          </cell>
        </row>
        <row r="55">
          <cell r="C55" t="str">
            <v>Ivars Ozols</v>
          </cell>
        </row>
        <row r="56">
          <cell r="C56" t="str">
            <v>Ivars Vinters</v>
          </cell>
        </row>
        <row r="57">
          <cell r="C57" t="str">
            <v>Janis Bojars</v>
          </cell>
        </row>
        <row r="58">
          <cell r="C58" t="str">
            <v>Jānis Bucens</v>
          </cell>
        </row>
        <row r="59">
          <cell r="C59" t="str">
            <v>Janis Endziņš</v>
          </cell>
        </row>
        <row r="60">
          <cell r="C60" t="str">
            <v>Janis Laksa</v>
          </cell>
        </row>
        <row r="61">
          <cell r="C61" t="str">
            <v>Jānis Lazda</v>
          </cell>
        </row>
        <row r="62">
          <cell r="C62" t="str">
            <v>Jānis Naļivaiko</v>
          </cell>
        </row>
        <row r="63">
          <cell r="C63" t="str">
            <v>Jānis Rozenbergs</v>
          </cell>
        </row>
        <row r="64">
          <cell r="C64" t="str">
            <v>Jānis Štokmanis</v>
          </cell>
        </row>
        <row r="65">
          <cell r="C65" t="str">
            <v>Janis Zālītis</v>
          </cell>
        </row>
        <row r="66">
          <cell r="C66" t="str">
            <v>Janis Zemitis</v>
          </cell>
        </row>
        <row r="67">
          <cell r="C67" t="str">
            <v>Jelena Šorohova </v>
          </cell>
        </row>
        <row r="68">
          <cell r="C68" t="str">
            <v>Julians Visockis</v>
          </cell>
        </row>
        <row r="69">
          <cell r="C69" t="str">
            <v>Jurijs Dolgovs</v>
          </cell>
        </row>
        <row r="70">
          <cell r="C70" t="str">
            <v>Jurijs Rjazanskis</v>
          </cell>
        </row>
        <row r="71">
          <cell r="C71" t="str">
            <v>Jurijs Urjasovs</v>
          </cell>
        </row>
        <row r="72">
          <cell r="C72" t="str">
            <v>Jurijs Volčeks</v>
          </cell>
        </row>
        <row r="73">
          <cell r="C73" t="str">
            <v>Juris Bricis</v>
          </cell>
        </row>
        <row r="74">
          <cell r="C74" t="str">
            <v>Kaspars Beķeris</v>
          </cell>
        </row>
        <row r="75">
          <cell r="C75" t="str">
            <v>Kaspars Kojalovičs</v>
          </cell>
        </row>
        <row r="76">
          <cell r="C76" t="str">
            <v>Kirils Hudjakovs</v>
          </cell>
        </row>
        <row r="77">
          <cell r="C77" t="str">
            <v>Kristaps Lusars</v>
          </cell>
        </row>
        <row r="78">
          <cell r="C78" t="str">
            <v>Kristaps Maļinovskis</v>
          </cell>
        </row>
        <row r="79">
          <cell r="C79" t="str">
            <v>Lauris Džiguns</v>
          </cell>
        </row>
        <row r="80">
          <cell r="C80" t="str">
            <v>Leo Rožkalns</v>
          </cell>
        </row>
        <row r="81">
          <cell r="C81" t="str">
            <v>Liene Drone</v>
          </cell>
        </row>
        <row r="82">
          <cell r="C82" t="str">
            <v>Magnus Lonnroth</v>
          </cell>
        </row>
        <row r="83">
          <cell r="C83" t="str">
            <v>Mareks Žukurs</v>
          </cell>
        </row>
        <row r="84">
          <cell r="C84" t="str">
            <v>Marija Tkačenko</v>
          </cell>
        </row>
        <row r="85">
          <cell r="C85" t="str">
            <v>Marina Gedzjune</v>
          </cell>
        </row>
        <row r="86">
          <cell r="C86" t="str">
            <v>Marina Petrova</v>
          </cell>
        </row>
        <row r="87">
          <cell r="C87" t="str">
            <v>Māris Akmens</v>
          </cell>
        </row>
        <row r="88">
          <cell r="C88" t="str">
            <v>Maris Eisaks</v>
          </cell>
        </row>
        <row r="89">
          <cell r="C89" t="str">
            <v>Māris Štokmanis</v>
          </cell>
        </row>
        <row r="90">
          <cell r="C90" t="str">
            <v>Marks Govša</v>
          </cell>
        </row>
        <row r="91">
          <cell r="C91" t="str">
            <v>Martins Karnitis</v>
          </cell>
        </row>
        <row r="92">
          <cell r="C92" t="str">
            <v>Martins Nicmanis</v>
          </cell>
        </row>
        <row r="93">
          <cell r="C93" t="str">
            <v>Monika Mate</v>
          </cell>
        </row>
        <row r="94">
          <cell r="C94" t="str">
            <v>Natālija Pribiļeva</v>
          </cell>
        </row>
        <row r="95">
          <cell r="C95" t="str">
            <v>Nikolajs Ovčiņņikovs</v>
          </cell>
        </row>
        <row r="96">
          <cell r="C96" t="str">
            <v>Nina Rimensone</v>
          </cell>
        </row>
        <row r="97">
          <cell r="C97" t="str">
            <v>Normunds Bundzenieks</v>
          </cell>
        </row>
        <row r="98">
          <cell r="C98" t="str">
            <v>Normunds Dācis </v>
          </cell>
        </row>
        <row r="99">
          <cell r="C99" t="str">
            <v>Olafs Brežinskis</v>
          </cell>
        </row>
        <row r="100">
          <cell r="C100" t="str">
            <v>Olegs Titovecs</v>
          </cell>
        </row>
        <row r="101">
          <cell r="C101" t="str">
            <v>Olga Petrova</v>
          </cell>
        </row>
        <row r="102">
          <cell r="C102" t="str">
            <v>Oskars Kreilis</v>
          </cell>
        </row>
        <row r="103">
          <cell r="C103" t="str">
            <v>Pēteris Martinsons</v>
          </cell>
        </row>
        <row r="104">
          <cell r="C104" t="str">
            <v>Pjotrs Ovčiņņikovs</v>
          </cell>
        </row>
        <row r="105">
          <cell r="C105" t="str">
            <v>Raimonds Rutenbergs</v>
          </cell>
        </row>
        <row r="106">
          <cell r="C106" t="str">
            <v>Raimonds Zemitis</v>
          </cell>
        </row>
        <row r="107">
          <cell r="C107" t="str">
            <v>Reinis Lešķinskis</v>
          </cell>
        </row>
        <row r="108">
          <cell r="C108" t="str">
            <v>Reinis Reinholds</v>
          </cell>
        </row>
        <row r="109">
          <cell r="C109" t="str">
            <v>Renārs Rutenbergs</v>
          </cell>
        </row>
        <row r="110">
          <cell r="C110" t="str">
            <v>Roberts Šipkevics</v>
          </cell>
        </row>
        <row r="111">
          <cell r="C111" t="str">
            <v>Sandis Aļberhts</v>
          </cell>
        </row>
        <row r="112">
          <cell r="C112" t="str">
            <v>Sandra Brice</v>
          </cell>
        </row>
        <row r="113">
          <cell r="C113" t="str">
            <v>Sergejs Vorobjovs</v>
          </cell>
        </row>
        <row r="114">
          <cell r="C114" t="str">
            <v>Signe Vintere</v>
          </cell>
        </row>
        <row r="115">
          <cell r="C115" t="str">
            <v>Sigutis Briedis </v>
          </cell>
        </row>
        <row r="116">
          <cell r="C116" t="str">
            <v>Staņislavs Visockis</v>
          </cell>
        </row>
        <row r="117">
          <cell r="C117" t="str">
            <v>Svetlana Virvinska</v>
          </cell>
        </row>
        <row r="118">
          <cell r="C118" t="str">
            <v>Tatjana Teļnova</v>
          </cell>
        </row>
        <row r="119">
          <cell r="C119" t="str">
            <v>Valentins Gorkins</v>
          </cell>
        </row>
        <row r="120">
          <cell r="C120" t="str">
            <v>Velga Lice</v>
          </cell>
        </row>
        <row r="121">
          <cell r="C121" t="str">
            <v>Verners Veidulis</v>
          </cell>
        </row>
        <row r="122">
          <cell r="C122" t="str">
            <v>Veronika Hudjakova</v>
          </cell>
        </row>
        <row r="123">
          <cell r="C123" t="str">
            <v>Vitalijs Litvins</v>
          </cell>
        </row>
        <row r="124">
          <cell r="C124" t="str">
            <v>Vladimirs Lagunovs</v>
          </cell>
        </row>
        <row r="125">
          <cell r="C125" t="str">
            <v>Vladimirs Pribiļevs </v>
          </cell>
        </row>
        <row r="126">
          <cell r="C126" t="str">
            <v>Vladislavs Filimonovs</v>
          </cell>
        </row>
        <row r="127">
          <cell r="C127" t="str">
            <v>Vladislavs Tomsons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37_13.09.#2"/>
      <sheetName val="G136_6.09.#1"/>
      <sheetName val="G135_30.08.#13"/>
      <sheetName val="G134_23.08.#12"/>
      <sheetName val="G133_16.08.#11"/>
      <sheetName val="G132_09.08.#10"/>
      <sheetName val="G131_02.08.#9"/>
      <sheetName val="G130_26.07.#8"/>
      <sheetName val="G129_19.07.#7"/>
      <sheetName val="G128_12.07.#6"/>
      <sheetName val="G127_05.07.#5"/>
      <sheetName val="G126_28.06.#4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4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Aleksandrs Cigankovs</v>
          </cell>
        </row>
        <row r="9">
          <cell r="C9" t="str">
            <v>Aleksandrs Križanovskis</v>
          </cell>
        </row>
        <row r="10">
          <cell r="C10" t="str">
            <v>Aleksandrs Rimensons</v>
          </cell>
        </row>
        <row r="11">
          <cell r="C11" t="str">
            <v>Aleksejs Dolgovs</v>
          </cell>
        </row>
        <row r="12">
          <cell r="C12" t="str">
            <v>Aleksejs Smirnovs</v>
          </cell>
        </row>
        <row r="13">
          <cell r="C13" t="str">
            <v>Alla Kornejeva</v>
          </cell>
        </row>
        <row r="14">
          <cell r="C14" t="str">
            <v>Andis Dārziņš</v>
          </cell>
        </row>
        <row r="15">
          <cell r="C15" t="str">
            <v>Andrejs Tračs</v>
          </cell>
        </row>
        <row r="16">
          <cell r="C16" t="str">
            <v>Andrejs Vitiņš</v>
          </cell>
        </row>
        <row r="17">
          <cell r="C17" t="str">
            <v>Andris Stalidzāns</v>
          </cell>
        </row>
        <row r="18">
          <cell r="C18" t="str">
            <v>Andris Vecvagars</v>
          </cell>
        </row>
        <row r="19">
          <cell r="C19" t="str">
            <v>Anita Cikota</v>
          </cell>
        </row>
        <row r="20">
          <cell r="C20" t="str">
            <v>Arnolds Lokmanis</v>
          </cell>
        </row>
        <row r="21">
          <cell r="C21" t="str">
            <v>Artūrs Bricis</v>
          </cell>
        </row>
        <row r="22">
          <cell r="C22" t="str">
            <v>Artūrs Levikins</v>
          </cell>
        </row>
        <row r="23">
          <cell r="C23" t="str">
            <v>Artūrs Maslovs</v>
          </cell>
        </row>
        <row r="24">
          <cell r="C24" t="str">
            <v>Daniels Vēzis</v>
          </cell>
        </row>
        <row r="25">
          <cell r="C25" t="str">
            <v>Dāvis Vanags</v>
          </cell>
        </row>
        <row r="26">
          <cell r="C26" t="str">
            <v>Denis Višņakovs</v>
          </cell>
        </row>
        <row r="27">
          <cell r="C27" t="str">
            <v>Denize Buša</v>
          </cell>
        </row>
        <row r="28">
          <cell r="C28" t="str">
            <v>Diana Zavjalova</v>
          </cell>
        </row>
        <row r="29">
          <cell r="C29" t="str">
            <v>Dmitrij Paškovs</v>
          </cell>
        </row>
        <row r="30">
          <cell r="C30" t="str">
            <v>Dmitrijs Čebotarjovs</v>
          </cell>
        </row>
        <row r="31">
          <cell r="C31" t="str">
            <v>Dmitrijs Dolgovs</v>
          </cell>
        </row>
        <row r="32">
          <cell r="C32" t="str">
            <v>Dmitrijs Paškovs</v>
          </cell>
        </row>
        <row r="33">
          <cell r="C33" t="str">
            <v>Edgars Poiss</v>
          </cell>
        </row>
        <row r="34">
          <cell r="C34" t="str">
            <v>Edmunds Bušs</v>
          </cell>
        </row>
        <row r="35">
          <cell r="C35" t="str">
            <v>Einārs Lindermanis</v>
          </cell>
        </row>
        <row r="36">
          <cell r="C36" t="str">
            <v>Elizabete Vārava</v>
          </cell>
        </row>
        <row r="37">
          <cell r="C37" t="str">
            <v>Evija Vende-Priekule</v>
          </cell>
        </row>
        <row r="38">
          <cell r="C38" t="str">
            <v>Ģirts Priekulis</v>
          </cell>
        </row>
        <row r="39">
          <cell r="C39" t="str">
            <v>Guntars Licis</v>
          </cell>
        </row>
        <row r="40">
          <cell r="C40" t="str">
            <v>Igors Gnocs</v>
          </cell>
        </row>
        <row r="41">
          <cell r="C41" t="str">
            <v>Igors Kude</v>
          </cell>
        </row>
        <row r="42">
          <cell r="C42" t="str">
            <v>Ivars Lauris</v>
          </cell>
        </row>
        <row r="43">
          <cell r="C43" t="str">
            <v>Ivars Ozols</v>
          </cell>
        </row>
        <row r="44">
          <cell r="C44" t="str">
            <v>Ivars Vinters</v>
          </cell>
        </row>
        <row r="45">
          <cell r="C45" t="str">
            <v>Janis Bojars</v>
          </cell>
        </row>
        <row r="46">
          <cell r="C46" t="str">
            <v>Jānis Bucens</v>
          </cell>
        </row>
        <row r="47">
          <cell r="C47" t="str">
            <v>Janis Laksa</v>
          </cell>
        </row>
        <row r="48">
          <cell r="C48" t="str">
            <v>Jānis Lazda</v>
          </cell>
        </row>
        <row r="49">
          <cell r="C49" t="str">
            <v>Jānis Naļivaiko</v>
          </cell>
        </row>
        <row r="50">
          <cell r="C50" t="str">
            <v>Jānis Rozenbergs</v>
          </cell>
        </row>
        <row r="51">
          <cell r="C51" t="str">
            <v>Jānis Štokmanis</v>
          </cell>
        </row>
        <row r="52">
          <cell r="C52" t="str">
            <v>Janis Zālītis</v>
          </cell>
        </row>
        <row r="53">
          <cell r="C53" t="str">
            <v>Janis Zemitis</v>
          </cell>
        </row>
        <row r="54">
          <cell r="C54" t="str">
            <v>Jelena Šorohova </v>
          </cell>
        </row>
        <row r="55">
          <cell r="C55" t="str">
            <v>Julians Visockis</v>
          </cell>
        </row>
        <row r="56">
          <cell r="C56" t="str">
            <v>Jurijs Dolgovs</v>
          </cell>
        </row>
        <row r="57">
          <cell r="C57" t="str">
            <v>Jurijs Rjazanskis</v>
          </cell>
        </row>
        <row r="58">
          <cell r="C58" t="str">
            <v>Juris Bricis</v>
          </cell>
        </row>
        <row r="59">
          <cell r="C59" t="str">
            <v>Kaspars Beķeris</v>
          </cell>
        </row>
        <row r="60">
          <cell r="C60" t="str">
            <v>Kirils Hudjakovs</v>
          </cell>
        </row>
        <row r="61">
          <cell r="C61" t="str">
            <v>Kristaps Lusars</v>
          </cell>
        </row>
        <row r="62">
          <cell r="C62" t="str">
            <v>Kristaps Maļinovskis</v>
          </cell>
        </row>
        <row r="63">
          <cell r="C63" t="str">
            <v>Leo Rožkalns</v>
          </cell>
        </row>
        <row r="64">
          <cell r="C64" t="str">
            <v>Magnus Lonnroth</v>
          </cell>
        </row>
        <row r="65">
          <cell r="C65" t="str">
            <v>Mareks Žukurs</v>
          </cell>
        </row>
        <row r="66">
          <cell r="C66" t="str">
            <v>Marija Tkačenko</v>
          </cell>
        </row>
        <row r="67">
          <cell r="C67" t="str">
            <v>Marina Petrova</v>
          </cell>
        </row>
        <row r="68">
          <cell r="C68" t="str">
            <v>Māris Akmens</v>
          </cell>
        </row>
        <row r="69">
          <cell r="C69" t="str">
            <v>Maris Eisaks</v>
          </cell>
        </row>
        <row r="70">
          <cell r="C70" t="str">
            <v>Māris Štokmanis</v>
          </cell>
        </row>
        <row r="71">
          <cell r="C71" t="str">
            <v>Martins Karnitis</v>
          </cell>
        </row>
        <row r="72">
          <cell r="C72" t="str">
            <v>Martins Nicmanis</v>
          </cell>
        </row>
        <row r="73">
          <cell r="C73" t="str">
            <v>Monika Mate</v>
          </cell>
        </row>
        <row r="74">
          <cell r="C74" t="str">
            <v>Natālija Pribiļeva</v>
          </cell>
        </row>
        <row r="75">
          <cell r="C75" t="str">
            <v>Nikolajs Ovčiņņikovs</v>
          </cell>
        </row>
        <row r="76">
          <cell r="C76" t="str">
            <v>Normunds Bundzenieks</v>
          </cell>
        </row>
        <row r="77">
          <cell r="C77" t="str">
            <v>Normunds Dācis </v>
          </cell>
        </row>
        <row r="78">
          <cell r="C78" t="str">
            <v>Olga Petrova</v>
          </cell>
        </row>
        <row r="79">
          <cell r="C79" t="str">
            <v>Oskars Kreilis</v>
          </cell>
        </row>
        <row r="80">
          <cell r="C80" t="str">
            <v>Pēteris Martinsons</v>
          </cell>
        </row>
        <row r="81">
          <cell r="C81" t="str">
            <v>Raimonds Rutenbergs</v>
          </cell>
        </row>
        <row r="82">
          <cell r="C82" t="str">
            <v>Raimonds Zemitis</v>
          </cell>
        </row>
        <row r="83">
          <cell r="C83" t="str">
            <v>Reinis Reinholds</v>
          </cell>
        </row>
        <row r="84">
          <cell r="C84" t="str">
            <v>Renārs Rutenbergs</v>
          </cell>
        </row>
        <row r="85">
          <cell r="C85" t="str">
            <v>Roberts Šipkevics</v>
          </cell>
        </row>
        <row r="86">
          <cell r="C86" t="str">
            <v>Sandis Aļberhts</v>
          </cell>
        </row>
        <row r="87">
          <cell r="C87" t="str">
            <v>Sandra Brice</v>
          </cell>
        </row>
        <row r="88">
          <cell r="C88" t="str">
            <v>Sergejs Vorobjovs</v>
          </cell>
        </row>
        <row r="89">
          <cell r="C89" t="str">
            <v>Signe Vintere</v>
          </cell>
        </row>
        <row r="90">
          <cell r="C90" t="str">
            <v>Sigutis Briedis </v>
          </cell>
        </row>
        <row r="91">
          <cell r="C91" t="str">
            <v>Svetlana Virvinska</v>
          </cell>
        </row>
        <row r="92">
          <cell r="C92" t="str">
            <v>Tatjana Teļnova</v>
          </cell>
        </row>
        <row r="93">
          <cell r="C93" t="str">
            <v>Velga Lice</v>
          </cell>
        </row>
        <row r="94">
          <cell r="C94" t="str">
            <v>Verners Veidulis</v>
          </cell>
        </row>
        <row r="95">
          <cell r="C95" t="str">
            <v>Veronika Hudjakova</v>
          </cell>
        </row>
        <row r="96">
          <cell r="C96" t="str">
            <v>Vladimirs Lagunovs</v>
          </cell>
        </row>
        <row r="97">
          <cell r="C97" t="str">
            <v>Vladimirs Pribiļevs </v>
          </cell>
        </row>
        <row r="98">
          <cell r="C98" t="str">
            <v>Vladislavs Filimonovs</v>
          </cell>
        </row>
        <row r="99">
          <cell r="C99" t="str">
            <v>Vladislavs Tomsons</v>
          </cell>
        </row>
        <row r="100">
          <cell r="C100" t="str">
            <v>Aleksandrs Liniņš</v>
          </cell>
        </row>
        <row r="101">
          <cell r="C101" t="str">
            <v>Aleksandrs Margolis</v>
          </cell>
        </row>
        <row r="102">
          <cell r="C102" t="str">
            <v>Andis Zanders</v>
          </cell>
        </row>
        <row r="103">
          <cell r="C103" t="str">
            <v>Arnis Bērziņš</v>
          </cell>
        </row>
        <row r="104">
          <cell r="C104" t="str">
            <v>Artūrs Šteinbergs</v>
          </cell>
        </row>
        <row r="105">
          <cell r="C105" t="str">
            <v>Arvīds Leimanis</v>
          </cell>
        </row>
        <row r="106">
          <cell r="C106" t="str">
            <v>Arvils Sproģis</v>
          </cell>
        </row>
        <row r="107">
          <cell r="C107" t="str">
            <v>Dainis Zariņš</v>
          </cell>
        </row>
        <row r="108">
          <cell r="C108" t="str">
            <v>Diāna Margole</v>
          </cell>
        </row>
        <row r="109">
          <cell r="C109" t="str">
            <v>Dzintars Beržinskis</v>
          </cell>
        </row>
        <row r="110">
          <cell r="C110" t="str">
            <v>Edgars Kokins</v>
          </cell>
        </row>
        <row r="111">
          <cell r="C111" t="str">
            <v>Gatis Gailītis</v>
          </cell>
        </row>
        <row r="112">
          <cell r="C112" t="str">
            <v>Guntars Beisons</v>
          </cell>
        </row>
        <row r="113">
          <cell r="C113" t="str">
            <v>Janis Endziņš</v>
          </cell>
        </row>
        <row r="114">
          <cell r="C114" t="str">
            <v>Jurijs Urjasovs</v>
          </cell>
        </row>
        <row r="115">
          <cell r="C115" t="str">
            <v>Jurijs Volčeks</v>
          </cell>
        </row>
        <row r="116">
          <cell r="C116" t="str">
            <v>Kaspars Kojalovičs</v>
          </cell>
        </row>
        <row r="117">
          <cell r="C117" t="str">
            <v>Lauris Džiguns</v>
          </cell>
        </row>
        <row r="118">
          <cell r="C118" t="str">
            <v>Liene Drone</v>
          </cell>
        </row>
        <row r="119">
          <cell r="C119" t="str">
            <v>Marina Gedzjune</v>
          </cell>
        </row>
        <row r="120">
          <cell r="C120" t="str">
            <v>Marks Govša</v>
          </cell>
        </row>
        <row r="121">
          <cell r="C121" t="str">
            <v>Nina Rimensone</v>
          </cell>
        </row>
        <row r="122">
          <cell r="C122" t="str">
            <v>Olafs Brežinskis</v>
          </cell>
        </row>
        <row r="123">
          <cell r="C123" t="str">
            <v>Olegs Titovecs</v>
          </cell>
        </row>
        <row r="124">
          <cell r="C124" t="str">
            <v>Pjotrs Ovčiņņikovs</v>
          </cell>
        </row>
        <row r="125">
          <cell r="C125" t="str">
            <v>Reinis Lešķinskis</v>
          </cell>
        </row>
        <row r="126">
          <cell r="C126" t="str">
            <v>Staņislavs Visockis</v>
          </cell>
        </row>
        <row r="127">
          <cell r="C127" t="str">
            <v>Valentins Gorkins</v>
          </cell>
        </row>
        <row r="128">
          <cell r="C128" t="str">
            <v>Vitalijs Litvins</v>
          </cell>
        </row>
      </sheetData>
      <sheetData sheetId="99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y6"/>
      <sheetName val="Play5"/>
      <sheetName val="Play4"/>
      <sheetName val="Play3"/>
      <sheetName val="Play2"/>
      <sheetName val="Play1"/>
      <sheetName val="Erase"/>
      <sheetName val="Individual Total"/>
      <sheetName val="Individual 4.aplis"/>
      <sheetName val="Individual 3aplis"/>
      <sheetName val="Individual 2aplis"/>
      <sheetName val="Individual - Round1"/>
      <sheetName val="Registration"/>
      <sheetName val="Table"/>
      <sheetName val="Abileht"/>
      <sheetName val="Handicap"/>
      <sheetName val="Round-Robin"/>
      <sheetName val="Registration 3aplis"/>
      <sheetName val="Table 3aplis"/>
      <sheetName val="Round-Robin 3aplis"/>
      <sheetName val="Registration 2aplis"/>
      <sheetName val="Table 2aplis"/>
      <sheetName val="Round-Robin 2aplis"/>
      <sheetName val="Table - Round1"/>
      <sheetName val="Registration - Round1"/>
      <sheetName val="Round-Robin - Round1"/>
      <sheetName val="KAUSS"/>
      <sheetName val="PRIZES"/>
      <sheetName val="KAUSS 2TPL"/>
      <sheetName val="Individual 2TPL"/>
      <sheetName val="Player list"/>
      <sheetName val="Andm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5"/>
    <pageSetUpPr fitToPage="1"/>
  </sheetPr>
  <dimension ref="A1:N76"/>
  <sheetViews>
    <sheetView tabSelected="1" view="pageBreakPreview" zoomScale="75" zoomScaleSheetLayoutView="75" workbookViewId="0" topLeftCell="A1">
      <selection activeCell="B5" sqref="B5"/>
    </sheetView>
  </sheetViews>
  <sheetFormatPr defaultColWidth="9.140625" defaultRowHeight="12.75"/>
  <cols>
    <col min="1" max="1" width="3.8515625" style="0" customWidth="1"/>
    <col min="2" max="2" width="9.28125" style="0" customWidth="1"/>
    <col min="3" max="3" width="26.28125" style="0" bestFit="1" customWidth="1"/>
    <col min="4" max="4" width="24.28125" style="0" customWidth="1"/>
    <col min="5" max="5" width="33.8515625" style="0" bestFit="1" customWidth="1"/>
    <col min="6" max="6" width="22.140625" style="0" customWidth="1"/>
    <col min="7" max="7" width="13.140625" style="0" customWidth="1"/>
    <col min="10" max="10" width="17.8515625" style="0" bestFit="1" customWidth="1"/>
  </cols>
  <sheetData>
    <row r="1" spans="1:7" ht="56.25" customHeight="1">
      <c r="A1" s="440" t="s">
        <v>139</v>
      </c>
      <c r="B1" s="441"/>
      <c r="C1" s="441"/>
      <c r="D1" s="441"/>
      <c r="E1" s="441"/>
      <c r="F1" s="441"/>
      <c r="G1" s="441"/>
    </row>
    <row r="2" ht="15.75">
      <c r="B2" s="40" t="s">
        <v>65</v>
      </c>
    </row>
    <row r="3" ht="15.75">
      <c r="B3" s="41" t="s">
        <v>66</v>
      </c>
    </row>
    <row r="4" spans="1:7" s="44" customFormat="1" ht="23.25" customHeight="1">
      <c r="A4" s="313">
        <v>1</v>
      </c>
      <c r="B4" s="314" t="s">
        <v>67</v>
      </c>
      <c r="C4" s="315"/>
      <c r="D4" s="315"/>
      <c r="E4" s="315"/>
      <c r="F4" s="315"/>
      <c r="G4" s="315"/>
    </row>
    <row r="5" spans="1:2" s="44" customFormat="1" ht="15.75">
      <c r="A5" s="42"/>
      <c r="B5" s="43" t="s">
        <v>68</v>
      </c>
    </row>
    <row r="6" spans="1:6" ht="16.5" thickBot="1">
      <c r="A6" s="45"/>
      <c r="B6" s="317" t="s">
        <v>69</v>
      </c>
      <c r="C6" s="318">
        <v>1</v>
      </c>
      <c r="D6" s="318">
        <v>2</v>
      </c>
      <c r="E6" s="318">
        <v>3</v>
      </c>
      <c r="F6" s="46"/>
    </row>
    <row r="7" spans="1:6" ht="20.25" customHeight="1" thickBot="1">
      <c r="A7" s="45"/>
      <c r="B7" t="s">
        <v>70</v>
      </c>
      <c r="C7" s="47" t="s">
        <v>24</v>
      </c>
      <c r="D7" s="47" t="s">
        <v>1</v>
      </c>
      <c r="E7" s="47" t="s">
        <v>11</v>
      </c>
      <c r="F7" s="48"/>
    </row>
    <row r="8" spans="1:6" ht="15.75">
      <c r="A8" s="45"/>
      <c r="B8" t="s">
        <v>71</v>
      </c>
      <c r="C8" s="320" t="s">
        <v>23</v>
      </c>
      <c r="D8" s="320" t="s">
        <v>0</v>
      </c>
      <c r="E8" s="320" t="s">
        <v>10</v>
      </c>
      <c r="F8" s="49"/>
    </row>
    <row r="9" spans="1:6" ht="15.75">
      <c r="A9" s="45"/>
      <c r="B9" t="s">
        <v>71</v>
      </c>
      <c r="C9" s="321" t="s">
        <v>25</v>
      </c>
      <c r="D9" s="320" t="s">
        <v>2</v>
      </c>
      <c r="E9" s="320" t="s">
        <v>12</v>
      </c>
      <c r="F9" s="49"/>
    </row>
    <row r="10" spans="1:6" ht="15.75">
      <c r="A10" s="45"/>
      <c r="B10" t="s">
        <v>71</v>
      </c>
      <c r="C10" s="321" t="s">
        <v>26</v>
      </c>
      <c r="D10" s="320" t="s">
        <v>3</v>
      </c>
      <c r="E10" s="320" t="s">
        <v>13</v>
      </c>
      <c r="F10" s="49"/>
    </row>
    <row r="11" spans="1:3" ht="15">
      <c r="A11" s="45"/>
      <c r="C11" s="322" t="s">
        <v>27</v>
      </c>
    </row>
    <row r="12" spans="1:3" ht="15">
      <c r="A12" s="45"/>
      <c r="B12" s="50"/>
      <c r="C12" s="322" t="s">
        <v>28</v>
      </c>
    </row>
    <row r="13" spans="1:3" ht="15.75">
      <c r="A13" s="45"/>
      <c r="B13" s="43" t="s">
        <v>72</v>
      </c>
      <c r="C13" s="422"/>
    </row>
    <row r="14" spans="1:5" ht="16.5" thickBot="1">
      <c r="A14" s="45"/>
      <c r="B14" s="317" t="s">
        <v>69</v>
      </c>
      <c r="C14" s="318">
        <v>1</v>
      </c>
      <c r="D14" s="319">
        <v>2</v>
      </c>
      <c r="E14" s="51"/>
    </row>
    <row r="15" spans="1:5" ht="18.75" thickBot="1">
      <c r="A15" s="45"/>
      <c r="B15" t="s">
        <v>70</v>
      </c>
      <c r="C15" s="47" t="s">
        <v>42</v>
      </c>
      <c r="D15" s="47" t="s">
        <v>38</v>
      </c>
      <c r="E15" s="52"/>
    </row>
    <row r="16" spans="1:5" ht="15.75">
      <c r="A16" s="45"/>
      <c r="B16" t="s">
        <v>71</v>
      </c>
      <c r="C16" s="320" t="s">
        <v>41</v>
      </c>
      <c r="D16" s="320" t="s">
        <v>37</v>
      </c>
      <c r="E16" s="53"/>
    </row>
    <row r="17" spans="1:5" ht="15.75">
      <c r="A17" s="45"/>
      <c r="B17" t="s">
        <v>71</v>
      </c>
      <c r="C17" s="320" t="s">
        <v>43</v>
      </c>
      <c r="D17" s="320" t="s">
        <v>39</v>
      </c>
      <c r="E17" s="53"/>
    </row>
    <row r="18" spans="1:10" ht="15.75">
      <c r="A18" s="45"/>
      <c r="B18" t="s">
        <v>71</v>
      </c>
      <c r="C18" s="320" t="s">
        <v>44</v>
      </c>
      <c r="D18" s="320" t="s">
        <v>40</v>
      </c>
      <c r="E18" s="53"/>
      <c r="G18" s="54"/>
      <c r="H18" s="54"/>
      <c r="I18" s="54"/>
      <c r="J18" s="54"/>
    </row>
    <row r="19" spans="1:10" ht="8.25" customHeight="1">
      <c r="A19" s="45"/>
      <c r="C19" s="323"/>
      <c r="D19" s="323"/>
      <c r="E19" s="324"/>
      <c r="G19" s="54"/>
      <c r="H19" s="54"/>
      <c r="I19" s="54"/>
      <c r="J19" s="54"/>
    </row>
    <row r="20" spans="1:10" s="44" customFormat="1" ht="23.25" customHeight="1">
      <c r="A20" s="313">
        <v>2</v>
      </c>
      <c r="B20" s="314" t="s">
        <v>140</v>
      </c>
      <c r="C20" s="315"/>
      <c r="D20" s="315"/>
      <c r="E20" s="315"/>
      <c r="F20" s="315"/>
      <c r="G20" s="316"/>
      <c r="H20" s="55"/>
      <c r="I20" s="55"/>
      <c r="J20" s="55"/>
    </row>
    <row r="21" spans="1:14" ht="15.75">
      <c r="A21" s="45"/>
      <c r="B21" s="43"/>
      <c r="C21" t="s">
        <v>70</v>
      </c>
      <c r="F21" s="60"/>
      <c r="G21" s="54"/>
      <c r="H21" s="57"/>
      <c r="I21" s="57"/>
      <c r="J21" s="58"/>
      <c r="K21" s="58"/>
      <c r="L21" s="59"/>
      <c r="M21" s="58"/>
      <c r="N21" s="57"/>
    </row>
    <row r="22" spans="1:14" ht="15">
      <c r="A22" s="45"/>
      <c r="C22" s="438" t="s">
        <v>20</v>
      </c>
      <c r="D22" s="423" t="s">
        <v>19</v>
      </c>
      <c r="E22" s="424" t="s">
        <v>74</v>
      </c>
      <c r="F22" s="424" t="s">
        <v>97</v>
      </c>
      <c r="G22" s="61"/>
      <c r="H22" s="61"/>
      <c r="I22" s="62"/>
      <c r="J22" s="58"/>
      <c r="K22" s="58"/>
      <c r="L22" s="59"/>
      <c r="M22" s="58"/>
      <c r="N22" s="57"/>
    </row>
    <row r="23" spans="1:14" ht="15">
      <c r="A23" s="45"/>
      <c r="C23" s="439"/>
      <c r="D23" s="423" t="s">
        <v>21</v>
      </c>
      <c r="E23" s="424" t="s">
        <v>75</v>
      </c>
      <c r="F23" s="424" t="s">
        <v>96</v>
      </c>
      <c r="G23" s="61"/>
      <c r="H23" s="61"/>
      <c r="I23" s="62"/>
      <c r="J23" s="58"/>
      <c r="K23" s="58"/>
      <c r="L23" s="59"/>
      <c r="M23" s="58"/>
      <c r="N23" s="57"/>
    </row>
    <row r="24" spans="1:14" ht="15.75" thickBot="1">
      <c r="A24" s="45"/>
      <c r="D24" s="423" t="s">
        <v>22</v>
      </c>
      <c r="E24" s="424" t="s">
        <v>76</v>
      </c>
      <c r="F24" s="424" t="s">
        <v>95</v>
      </c>
      <c r="G24" s="63"/>
      <c r="H24" s="63"/>
      <c r="I24" s="62"/>
      <c r="J24" s="58"/>
      <c r="K24" s="58"/>
      <c r="L24" s="59"/>
      <c r="M24" s="58"/>
      <c r="N24" s="57"/>
    </row>
    <row r="25" spans="1:14" ht="16.5" thickBot="1">
      <c r="A25" s="45"/>
      <c r="F25" s="412" t="s">
        <v>99</v>
      </c>
      <c r="G25" s="54"/>
      <c r="H25" s="57"/>
      <c r="I25" s="57"/>
      <c r="J25" s="58"/>
      <c r="K25" s="58"/>
      <c r="L25" s="59"/>
      <c r="M25" s="58"/>
      <c r="N25" s="57"/>
    </row>
    <row r="26" spans="1:14" s="44" customFormat="1" ht="24" customHeight="1">
      <c r="A26" s="313">
        <v>3</v>
      </c>
      <c r="B26" s="314" t="s">
        <v>141</v>
      </c>
      <c r="C26" s="315"/>
      <c r="D26" s="315"/>
      <c r="E26" s="315"/>
      <c r="F26" s="315"/>
      <c r="G26" s="315"/>
      <c r="H26" s="64"/>
      <c r="I26" s="64"/>
      <c r="J26" s="64"/>
      <c r="K26" s="64"/>
      <c r="L26" s="64"/>
      <c r="M26" s="64"/>
      <c r="N26" s="64"/>
    </row>
    <row r="27" spans="1:13" ht="24" customHeight="1">
      <c r="A27" s="45"/>
      <c r="B27" t="s">
        <v>70</v>
      </c>
      <c r="C27" s="65" t="s">
        <v>24</v>
      </c>
      <c r="D27" s="404" t="s">
        <v>26</v>
      </c>
      <c r="E27" s="424" t="s">
        <v>94</v>
      </c>
      <c r="F27" s="66" t="s">
        <v>98</v>
      </c>
      <c r="G27" s="44" t="s">
        <v>77</v>
      </c>
      <c r="H27" s="58"/>
      <c r="I27" s="59"/>
      <c r="J27" s="58"/>
      <c r="K27" s="57"/>
      <c r="L27" s="57"/>
      <c r="M27" s="57"/>
    </row>
    <row r="28" spans="1:13" s="317" customFormat="1" ht="8.25" customHeight="1">
      <c r="A28" s="401"/>
      <c r="C28" s="409"/>
      <c r="D28" s="409"/>
      <c r="E28" s="410"/>
      <c r="F28" s="411"/>
      <c r="G28" s="400"/>
      <c r="H28" s="58"/>
      <c r="I28" s="59"/>
      <c r="J28" s="58"/>
      <c r="K28" s="57"/>
      <c r="L28" s="57"/>
      <c r="M28" s="57"/>
    </row>
    <row r="29" spans="1:9" s="44" customFormat="1" ht="27" customHeight="1">
      <c r="A29" s="313">
        <v>4</v>
      </c>
      <c r="B29" s="314" t="s">
        <v>142</v>
      </c>
      <c r="C29" s="315"/>
      <c r="D29" s="315"/>
      <c r="E29" s="325" t="s">
        <v>149</v>
      </c>
      <c r="F29" s="325" t="s">
        <v>150</v>
      </c>
      <c r="G29" s="325" t="s">
        <v>151</v>
      </c>
      <c r="H29" s="67"/>
      <c r="I29" s="68"/>
    </row>
    <row r="30" spans="1:9" s="44" customFormat="1" ht="27" customHeight="1">
      <c r="A30" s="42"/>
      <c r="B30" s="43"/>
      <c r="C30" s="405" t="s">
        <v>26</v>
      </c>
      <c r="D30" s="283" t="s">
        <v>24</v>
      </c>
      <c r="E30" s="403">
        <v>22478</v>
      </c>
      <c r="F30" s="403">
        <v>106</v>
      </c>
      <c r="G30" s="425">
        <v>212.0566037735849</v>
      </c>
      <c r="H30" s="67"/>
      <c r="I30" s="68"/>
    </row>
    <row r="31" spans="1:9" s="44" customFormat="1" ht="27" customHeight="1">
      <c r="A31" s="42"/>
      <c r="B31" s="43"/>
      <c r="C31" s="404" t="s">
        <v>19</v>
      </c>
      <c r="D31" s="274" t="s">
        <v>20</v>
      </c>
      <c r="E31" s="402">
        <v>20199</v>
      </c>
      <c r="F31" s="402">
        <v>96</v>
      </c>
      <c r="G31" s="426">
        <v>210.40625</v>
      </c>
      <c r="H31" s="67"/>
      <c r="I31" s="68"/>
    </row>
    <row r="32" spans="1:9" s="44" customFormat="1" ht="27" customHeight="1">
      <c r="A32" s="42"/>
      <c r="B32" s="43"/>
      <c r="C32" s="404" t="s">
        <v>27</v>
      </c>
      <c r="D32" s="274" t="s">
        <v>24</v>
      </c>
      <c r="E32" s="402">
        <v>14178</v>
      </c>
      <c r="F32" s="402">
        <v>68</v>
      </c>
      <c r="G32" s="426">
        <v>208.5</v>
      </c>
      <c r="H32" s="67"/>
      <c r="I32" s="68"/>
    </row>
    <row r="33" spans="1:9" s="400" customFormat="1" ht="8.25" customHeight="1">
      <c r="A33" s="395"/>
      <c r="B33" s="396"/>
      <c r="C33" s="397"/>
      <c r="D33" s="259"/>
      <c r="E33" s="398"/>
      <c r="F33" s="398"/>
      <c r="G33" s="399"/>
      <c r="H33" s="67"/>
      <c r="I33" s="68"/>
    </row>
    <row r="34" spans="1:7" s="44" customFormat="1" ht="25.5" customHeight="1">
      <c r="A34" s="313">
        <v>5</v>
      </c>
      <c r="B34" s="314" t="s">
        <v>78</v>
      </c>
      <c r="C34" s="315"/>
      <c r="D34" s="315"/>
      <c r="E34" s="325" t="s">
        <v>149</v>
      </c>
      <c r="F34" s="325" t="s">
        <v>150</v>
      </c>
      <c r="G34" s="325" t="s">
        <v>151</v>
      </c>
    </row>
    <row r="35" spans="1:9" s="400" customFormat="1" ht="27" customHeight="1">
      <c r="A35" s="395"/>
      <c r="B35" s="396"/>
      <c r="C35" s="404" t="s">
        <v>37</v>
      </c>
      <c r="D35" s="274" t="s">
        <v>38</v>
      </c>
      <c r="E35" s="402">
        <v>16383</v>
      </c>
      <c r="F35" s="402">
        <v>79</v>
      </c>
      <c r="G35" s="426">
        <v>204.7875</v>
      </c>
      <c r="H35" s="67"/>
      <c r="I35" s="68"/>
    </row>
    <row r="36" spans="1:9" s="400" customFormat="1" ht="27" customHeight="1">
      <c r="A36" s="395"/>
      <c r="B36" s="396"/>
      <c r="C36" s="404" t="s">
        <v>44</v>
      </c>
      <c r="D36" s="274" t="s">
        <v>42</v>
      </c>
      <c r="E36" s="402">
        <v>22055</v>
      </c>
      <c r="F36" s="402">
        <v>108</v>
      </c>
      <c r="G36" s="426">
        <v>204.21296296296296</v>
      </c>
      <c r="H36" s="67"/>
      <c r="I36" s="68"/>
    </row>
    <row r="37" spans="1:9" s="44" customFormat="1" ht="8.25" customHeight="1">
      <c r="A37" s="42"/>
      <c r="B37" s="43"/>
      <c r="E37" s="67"/>
      <c r="F37" s="67"/>
      <c r="G37" s="67"/>
      <c r="H37" s="67"/>
      <c r="I37" s="68"/>
    </row>
    <row r="38" spans="1:7" s="44" customFormat="1" ht="27.75" customHeight="1">
      <c r="A38" s="313">
        <v>6</v>
      </c>
      <c r="B38" s="314" t="s">
        <v>79</v>
      </c>
      <c r="C38" s="315"/>
      <c r="D38" s="315"/>
      <c r="E38" s="315"/>
      <c r="F38" s="315"/>
      <c r="G38" s="315"/>
    </row>
    <row r="39" spans="1:5" ht="23.25">
      <c r="A39" s="45"/>
      <c r="B39" t="s">
        <v>71</v>
      </c>
      <c r="C39" s="406" t="s">
        <v>0</v>
      </c>
      <c r="D39" s="119" t="s">
        <v>100</v>
      </c>
      <c r="E39" s="54" t="s">
        <v>73</v>
      </c>
    </row>
    <row r="40" ht="8.25" customHeight="1">
      <c r="A40" s="45"/>
    </row>
    <row r="41" spans="1:7" s="44" customFormat="1" ht="25.5" customHeight="1">
      <c r="A41" s="313">
        <v>7</v>
      </c>
      <c r="B41" s="314" t="s">
        <v>80</v>
      </c>
      <c r="C41" s="315"/>
      <c r="D41" s="315"/>
      <c r="E41" s="315"/>
      <c r="F41" s="315"/>
      <c r="G41" s="315"/>
    </row>
    <row r="42" spans="1:5" ht="21" customHeight="1">
      <c r="A42" s="45"/>
      <c r="B42" t="s">
        <v>71</v>
      </c>
      <c r="C42" s="406" t="s">
        <v>81</v>
      </c>
      <c r="D42" s="119" t="s">
        <v>93</v>
      </c>
      <c r="E42" t="s">
        <v>73</v>
      </c>
    </row>
    <row r="43" spans="1:4" s="317" customFormat="1" ht="8.25" customHeight="1">
      <c r="A43" s="401"/>
      <c r="C43" s="407"/>
      <c r="D43" s="408"/>
    </row>
    <row r="44" spans="1:7" s="44" customFormat="1" ht="23.25" customHeight="1">
      <c r="A44" s="313">
        <v>8</v>
      </c>
      <c r="B44" s="314" t="s">
        <v>152</v>
      </c>
      <c r="C44" s="315"/>
      <c r="D44" s="315"/>
      <c r="E44" s="315"/>
      <c r="F44" s="315"/>
      <c r="G44" s="315"/>
    </row>
    <row r="45" spans="1:6" ht="23.25" customHeight="1">
      <c r="A45" s="45"/>
      <c r="B45" s="348" t="s">
        <v>71</v>
      </c>
      <c r="C45" s="406" t="s">
        <v>23</v>
      </c>
      <c r="D45" s="69" t="s">
        <v>159</v>
      </c>
      <c r="E45" s="69" t="s">
        <v>160</v>
      </c>
      <c r="F45" s="71" t="s">
        <v>161</v>
      </c>
    </row>
    <row r="46" spans="1:2" ht="8.25" customHeight="1">
      <c r="A46" s="45"/>
      <c r="B46" s="56"/>
    </row>
    <row r="47" spans="1:7" s="44" customFormat="1" ht="15.75">
      <c r="A47" s="313">
        <v>9</v>
      </c>
      <c r="B47" s="314" t="s">
        <v>82</v>
      </c>
      <c r="C47" s="315"/>
      <c r="D47" s="315"/>
      <c r="E47" s="315"/>
      <c r="F47" s="315"/>
      <c r="G47" s="418"/>
    </row>
    <row r="48" spans="1:7" ht="20.25">
      <c r="A48" s="45"/>
      <c r="B48" s="56" t="s">
        <v>147</v>
      </c>
      <c r="C48" s="406" t="s">
        <v>37</v>
      </c>
      <c r="D48" s="72" t="s">
        <v>153</v>
      </c>
      <c r="G48" s="56"/>
    </row>
    <row r="49" spans="1:7" ht="20.25">
      <c r="A49" s="45"/>
      <c r="B49" s="56" t="s">
        <v>148</v>
      </c>
      <c r="C49" s="406" t="s">
        <v>26</v>
      </c>
      <c r="D49" s="72" t="s">
        <v>154</v>
      </c>
      <c r="E49" s="427"/>
      <c r="F49" s="428"/>
      <c r="G49" s="56"/>
    </row>
    <row r="50" spans="1:7" s="317" customFormat="1" ht="8.25" customHeight="1">
      <c r="A50" s="401"/>
      <c r="B50" s="413"/>
      <c r="C50" s="414"/>
      <c r="D50" s="57"/>
      <c r="E50" s="57"/>
      <c r="F50" s="415"/>
      <c r="G50" s="413"/>
    </row>
    <row r="51" spans="1:7" s="44" customFormat="1" ht="15.75">
      <c r="A51" s="313">
        <v>10</v>
      </c>
      <c r="B51" s="314" t="s">
        <v>83</v>
      </c>
      <c r="C51" s="315"/>
      <c r="D51" s="315"/>
      <c r="E51" s="315"/>
      <c r="F51" s="315"/>
      <c r="G51" s="418"/>
    </row>
    <row r="52" spans="1:7" ht="18.75">
      <c r="A52" s="45"/>
      <c r="B52" s="56"/>
      <c r="C52" s="429" t="s">
        <v>43</v>
      </c>
      <c r="D52" s="117" t="s">
        <v>155</v>
      </c>
      <c r="G52" s="56"/>
    </row>
    <row r="53" spans="1:7" s="317" customFormat="1" ht="8.25" customHeight="1">
      <c r="A53" s="401"/>
      <c r="B53" s="413"/>
      <c r="C53" s="406"/>
      <c r="D53" s="416"/>
      <c r="G53" s="413"/>
    </row>
    <row r="54" spans="1:7" s="44" customFormat="1" ht="15.75">
      <c r="A54" s="313">
        <v>11</v>
      </c>
      <c r="B54" s="314" t="s">
        <v>84</v>
      </c>
      <c r="C54" s="315"/>
      <c r="D54" s="315"/>
      <c r="E54" s="315"/>
      <c r="F54" s="315"/>
      <c r="G54" s="418"/>
    </row>
    <row r="55" spans="1:7" ht="15.75" customHeight="1">
      <c r="A55" s="45"/>
      <c r="B55" s="56"/>
      <c r="C55" s="73"/>
      <c r="D55" s="74"/>
      <c r="G55" s="56"/>
    </row>
    <row r="56" spans="1:7" s="317" customFormat="1" ht="8.25" customHeight="1">
      <c r="A56" s="401"/>
      <c r="B56" s="413"/>
      <c r="C56" s="417"/>
      <c r="D56" s="75"/>
      <c r="G56" s="413"/>
    </row>
    <row r="57" spans="1:7" s="44" customFormat="1" ht="15.75" customHeight="1">
      <c r="A57" s="313">
        <v>12</v>
      </c>
      <c r="B57" s="419" t="s">
        <v>85</v>
      </c>
      <c r="C57" s="420"/>
      <c r="D57" s="315"/>
      <c r="E57" s="315"/>
      <c r="F57" s="315"/>
      <c r="G57" s="418"/>
    </row>
    <row r="58" spans="2:7" ht="16.5" customHeight="1">
      <c r="B58" s="56"/>
      <c r="C58" s="73"/>
      <c r="D58" s="74"/>
      <c r="G58" s="56"/>
    </row>
    <row r="59" spans="2:7" ht="15.75">
      <c r="B59" s="56"/>
      <c r="G59" s="56"/>
    </row>
    <row r="60" spans="2:9" ht="15.75">
      <c r="B60" s="76"/>
      <c r="C60" s="77"/>
      <c r="D60" s="78"/>
      <c r="E60" s="78"/>
      <c r="F60" s="79"/>
      <c r="G60" s="76"/>
      <c r="H60" s="54"/>
      <c r="I60" s="54"/>
    </row>
    <row r="61" spans="2:9" ht="12.75">
      <c r="B61" s="54"/>
      <c r="C61" s="80"/>
      <c r="D61" s="81"/>
      <c r="E61" s="81"/>
      <c r="F61" s="82"/>
      <c r="G61" s="54"/>
      <c r="H61" s="54"/>
      <c r="I61" s="54"/>
    </row>
    <row r="62" spans="2:9" ht="12.75">
      <c r="B62" s="54"/>
      <c r="C62" s="80"/>
      <c r="D62" s="81"/>
      <c r="E62" s="81"/>
      <c r="F62" s="82"/>
      <c r="G62" s="54"/>
      <c r="H62" s="54"/>
      <c r="I62" s="54"/>
    </row>
    <row r="63" spans="2:9" ht="12.75">
      <c r="B63" s="54"/>
      <c r="C63" s="80"/>
      <c r="D63" s="81"/>
      <c r="E63" s="81"/>
      <c r="F63" s="82"/>
      <c r="G63" s="54"/>
      <c r="H63" s="54"/>
      <c r="I63" s="54"/>
    </row>
    <row r="64" spans="2:9" ht="12.75">
      <c r="B64" s="54"/>
      <c r="C64" s="80"/>
      <c r="D64" s="81"/>
      <c r="E64" s="81"/>
      <c r="F64" s="82"/>
      <c r="G64" s="54"/>
      <c r="H64" s="54"/>
      <c r="I64" s="54"/>
    </row>
    <row r="65" spans="2:9" ht="12.75">
      <c r="B65" s="54"/>
      <c r="C65" s="83"/>
      <c r="D65" s="84"/>
      <c r="E65" s="84"/>
      <c r="F65" s="85"/>
      <c r="G65" s="54"/>
      <c r="H65" s="54"/>
      <c r="I65" s="54"/>
    </row>
    <row r="66" spans="2:9" ht="12.75">
      <c r="B66" s="54"/>
      <c r="C66" s="54"/>
      <c r="D66" s="54"/>
      <c r="E66" s="54"/>
      <c r="F66" s="54"/>
      <c r="G66" s="54"/>
      <c r="H66" s="54"/>
      <c r="I66" s="54"/>
    </row>
    <row r="67" spans="2:9" ht="12.75">
      <c r="B67" s="54"/>
      <c r="C67" s="54"/>
      <c r="D67" s="54"/>
      <c r="E67" s="54"/>
      <c r="F67" s="54"/>
      <c r="G67" s="54"/>
      <c r="H67" s="54"/>
      <c r="I67" s="54"/>
    </row>
    <row r="68" spans="2:9" ht="12.75">
      <c r="B68" s="54"/>
      <c r="C68" s="54"/>
      <c r="D68" s="54"/>
      <c r="E68" s="54"/>
      <c r="F68" s="54"/>
      <c r="G68" s="54"/>
      <c r="H68" s="54"/>
      <c r="I68" s="54"/>
    </row>
    <row r="69" spans="2:9" ht="12.75">
      <c r="B69" s="54"/>
      <c r="C69" s="54"/>
      <c r="D69" s="54"/>
      <c r="E69" s="54"/>
      <c r="F69" s="54"/>
      <c r="G69" s="54"/>
      <c r="H69" s="54"/>
      <c r="I69" s="54"/>
    </row>
    <row r="70" spans="2:9" ht="12.75">
      <c r="B70" s="54"/>
      <c r="C70" s="54"/>
      <c r="D70" s="54"/>
      <c r="E70" s="54"/>
      <c r="F70" s="54"/>
      <c r="G70" s="54"/>
      <c r="H70" s="54"/>
      <c r="I70" s="54"/>
    </row>
    <row r="71" spans="2:9" ht="12.75">
      <c r="B71" s="54"/>
      <c r="C71" s="54"/>
      <c r="D71" s="54"/>
      <c r="E71" s="54"/>
      <c r="F71" s="54"/>
      <c r="G71" s="54"/>
      <c r="H71" s="54"/>
      <c r="I71" s="54"/>
    </row>
    <row r="72" spans="2:9" ht="12.75">
      <c r="B72" s="54"/>
      <c r="C72" s="54"/>
      <c r="D72" s="54"/>
      <c r="E72" s="54"/>
      <c r="F72" s="54"/>
      <c r="G72" s="54"/>
      <c r="H72" s="54"/>
      <c r="I72" s="54"/>
    </row>
    <row r="73" spans="2:9" ht="12.75">
      <c r="B73" s="54"/>
      <c r="C73" s="54"/>
      <c r="D73" s="54"/>
      <c r="E73" s="54"/>
      <c r="F73" s="54"/>
      <c r="G73" s="54"/>
      <c r="H73" s="54"/>
      <c r="I73" s="54"/>
    </row>
    <row r="74" spans="2:9" ht="12.75">
      <c r="B74" s="54"/>
      <c r="C74" s="54"/>
      <c r="D74" s="54"/>
      <c r="E74" s="54"/>
      <c r="F74" s="54"/>
      <c r="G74" s="54"/>
      <c r="H74" s="54"/>
      <c r="I74" s="54"/>
    </row>
    <row r="75" spans="2:9" ht="12.75">
      <c r="B75" s="54"/>
      <c r="C75" s="54"/>
      <c r="D75" s="54"/>
      <c r="E75" s="54"/>
      <c r="F75" s="54"/>
      <c r="G75" s="54"/>
      <c r="H75" s="54"/>
      <c r="I75" s="54"/>
    </row>
    <row r="76" spans="2:9" ht="12.75">
      <c r="B76" s="54"/>
      <c r="C76" s="54"/>
      <c r="D76" s="54"/>
      <c r="E76" s="54"/>
      <c r="F76" s="54"/>
      <c r="G76" s="54"/>
      <c r="H76" s="54"/>
      <c r="I76" s="54"/>
    </row>
  </sheetData>
  <sheetProtection selectLockedCells="1" selectUnlockedCells="1"/>
  <mergeCells count="2">
    <mergeCell ref="C22:C23"/>
    <mergeCell ref="A1:G1"/>
  </mergeCells>
  <conditionalFormatting sqref="E37:G37 J21:M25 H27:J28 E29:G29 H29:H33 H35:H37 E34:G34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conditionalFormatting sqref="G22:H24">
    <cfRule type="cellIs" priority="3" dxfId="2" operator="between" stopIfTrue="1">
      <formula>200</formula>
      <formula>249.999</formula>
    </cfRule>
    <cfRule type="cellIs" priority="4" dxfId="1" operator="between" stopIfTrue="1">
      <formula>250</formula>
      <formula>300</formula>
    </cfRule>
    <cfRule type="cellIs" priority="5" dxfId="3" operator="between" stopIfTrue="1">
      <formula>0</formula>
      <formula>199.999</formula>
    </cfRule>
  </conditionalFormatting>
  <printOptions/>
  <pageMargins left="0.17" right="0.16" top="0.21" bottom="0.47" header="0.17" footer="0.5"/>
  <pageSetup fitToHeight="1" fitToWidth="1" horizontalDpi="600" verticalDpi="600" orientation="portrait" paperSize="9" scale="75" r:id="rId1"/>
  <rowBreaks count="1" manualBreakCount="1">
    <brk id="26" max="6" man="1"/>
  </rowBreaks>
  <colBreaks count="1" manualBreakCount="1">
    <brk id="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10"/>
    <pageSetUpPr fitToPage="1"/>
  </sheetPr>
  <dimension ref="A2:E51"/>
  <sheetViews>
    <sheetView view="pageBreakPreview" zoomScale="75" zoomScaleNormal="75" zoomScaleSheetLayoutView="75" workbookViewId="0" topLeftCell="A1">
      <pane xSplit="5" ySplit="4" topLeftCell="F5" activePane="bottomRight" state="frozen"/>
      <selection pane="topLeft" activeCell="G96" sqref="G96"/>
      <selection pane="topRight" activeCell="G96" sqref="G96"/>
      <selection pane="bottomLeft" activeCell="G96" sqref="G96"/>
      <selection pane="bottomRight" activeCell="G48" sqref="G48"/>
    </sheetView>
  </sheetViews>
  <sheetFormatPr defaultColWidth="9.140625" defaultRowHeight="12.75"/>
  <cols>
    <col min="1" max="1" width="3.140625" style="164" customWidth="1"/>
    <col min="2" max="2" width="13.421875" style="165" bestFit="1" customWidth="1"/>
    <col min="3" max="3" width="11.57421875" style="165" customWidth="1"/>
    <col min="4" max="4" width="13.421875" style="165" customWidth="1"/>
    <col min="5" max="5" width="44.7109375" style="166" customWidth="1"/>
    <col min="11" max="16384" width="9.140625" style="171" customWidth="1"/>
  </cols>
  <sheetData>
    <row r="1" ht="14.25" customHeight="1"/>
    <row r="2" spans="1:5" ht="37.5" customHeight="1">
      <c r="A2" s="442" t="s">
        <v>82</v>
      </c>
      <c r="B2" s="443"/>
      <c r="C2" s="443"/>
      <c r="D2" s="443"/>
      <c r="E2" s="443"/>
    </row>
    <row r="3" spans="1:5" ht="24" thickBot="1">
      <c r="A3" s="179"/>
      <c r="B3" s="173"/>
      <c r="C3" s="173"/>
      <c r="D3" s="173"/>
      <c r="E3" s="180"/>
    </row>
    <row r="4" spans="1:5" s="197" customFormat="1" ht="32.25" thickBot="1">
      <c r="A4" s="430"/>
      <c r="B4" s="431" t="s">
        <v>156</v>
      </c>
      <c r="C4" s="432" t="s">
        <v>157</v>
      </c>
      <c r="D4" s="432" t="s">
        <v>158</v>
      </c>
      <c r="E4" s="433" t="s">
        <v>106</v>
      </c>
    </row>
    <row r="5" spans="1:5" ht="15">
      <c r="A5" s="198">
        <v>1</v>
      </c>
      <c r="B5" s="434">
        <v>21</v>
      </c>
      <c r="C5" s="434">
        <v>1</v>
      </c>
      <c r="D5" s="435">
        <f aca="true" t="shared" si="0" ref="D5:D51">B5-C5</f>
        <v>20</v>
      </c>
      <c r="E5" s="436" t="s">
        <v>26</v>
      </c>
    </row>
    <row r="6" spans="1:5" ht="15">
      <c r="A6" s="198">
        <v>2</v>
      </c>
      <c r="B6" s="437">
        <v>30</v>
      </c>
      <c r="C6" s="437">
        <v>14</v>
      </c>
      <c r="D6" s="435">
        <f t="shared" si="0"/>
        <v>16</v>
      </c>
      <c r="E6" s="200" t="s">
        <v>27</v>
      </c>
    </row>
    <row r="7" spans="1:5" ht="15">
      <c r="A7" s="217">
        <v>3</v>
      </c>
      <c r="B7" s="437">
        <v>17</v>
      </c>
      <c r="C7" s="437">
        <v>5</v>
      </c>
      <c r="D7" s="435">
        <f t="shared" si="0"/>
        <v>12</v>
      </c>
      <c r="E7" s="200" t="s">
        <v>12</v>
      </c>
    </row>
    <row r="8" spans="1:5" ht="15">
      <c r="A8" s="198">
        <v>4</v>
      </c>
      <c r="B8" s="437">
        <v>25</v>
      </c>
      <c r="C8" s="437">
        <v>14</v>
      </c>
      <c r="D8" s="435">
        <f t="shared" si="0"/>
        <v>11</v>
      </c>
      <c r="E8" s="436" t="s">
        <v>37</v>
      </c>
    </row>
    <row r="9" spans="1:5" ht="15">
      <c r="A9" s="198">
        <v>5</v>
      </c>
      <c r="B9" s="437">
        <v>26</v>
      </c>
      <c r="C9" s="437">
        <v>16</v>
      </c>
      <c r="D9" s="435">
        <f t="shared" si="0"/>
        <v>10</v>
      </c>
      <c r="E9" s="200" t="s">
        <v>13</v>
      </c>
    </row>
    <row r="10" spans="1:5" ht="15">
      <c r="A10" s="217">
        <v>6</v>
      </c>
      <c r="B10" s="437">
        <v>25</v>
      </c>
      <c r="C10" s="437">
        <v>16</v>
      </c>
      <c r="D10" s="435">
        <f t="shared" si="0"/>
        <v>9</v>
      </c>
      <c r="E10" s="200" t="s">
        <v>45</v>
      </c>
    </row>
    <row r="11" spans="1:5" ht="15">
      <c r="A11" s="198">
        <v>7</v>
      </c>
      <c r="B11" s="437">
        <v>18</v>
      </c>
      <c r="C11" s="437">
        <v>9</v>
      </c>
      <c r="D11" s="435">
        <f t="shared" si="0"/>
        <v>9</v>
      </c>
      <c r="E11" s="200" t="s">
        <v>50</v>
      </c>
    </row>
    <row r="12" spans="1:5" ht="15">
      <c r="A12" s="198">
        <v>8</v>
      </c>
      <c r="B12" s="437">
        <v>46</v>
      </c>
      <c r="C12" s="437">
        <v>37</v>
      </c>
      <c r="D12" s="435">
        <f t="shared" si="0"/>
        <v>9</v>
      </c>
      <c r="E12" s="200" t="s">
        <v>47</v>
      </c>
    </row>
    <row r="13" spans="1:5" ht="15">
      <c r="A13" s="217">
        <v>9</v>
      </c>
      <c r="B13" s="437">
        <v>11</v>
      </c>
      <c r="C13" s="437">
        <v>4</v>
      </c>
      <c r="D13" s="435">
        <f t="shared" si="0"/>
        <v>7</v>
      </c>
      <c r="E13" s="200" t="s">
        <v>0</v>
      </c>
    </row>
    <row r="14" spans="1:5" ht="15">
      <c r="A14" s="198">
        <v>10</v>
      </c>
      <c r="B14" s="437">
        <v>25</v>
      </c>
      <c r="C14" s="437">
        <v>18</v>
      </c>
      <c r="D14" s="435">
        <f t="shared" si="0"/>
        <v>7</v>
      </c>
      <c r="E14" s="200" t="s">
        <v>2</v>
      </c>
    </row>
    <row r="15" spans="1:5" ht="15">
      <c r="A15" s="198">
        <v>11</v>
      </c>
      <c r="B15" s="437">
        <v>12</v>
      </c>
      <c r="C15" s="437">
        <v>6</v>
      </c>
      <c r="D15" s="435">
        <f t="shared" si="0"/>
        <v>6</v>
      </c>
      <c r="E15" s="200" t="s">
        <v>35</v>
      </c>
    </row>
    <row r="16" spans="1:5" ht="15">
      <c r="A16" s="217">
        <v>12</v>
      </c>
      <c r="B16" s="437">
        <v>18</v>
      </c>
      <c r="C16" s="437">
        <v>12</v>
      </c>
      <c r="D16" s="435">
        <f t="shared" si="0"/>
        <v>6</v>
      </c>
      <c r="E16" s="200" t="s">
        <v>44</v>
      </c>
    </row>
    <row r="17" spans="1:5" ht="15">
      <c r="A17" s="198">
        <v>13</v>
      </c>
      <c r="B17" s="437">
        <v>24</v>
      </c>
      <c r="C17" s="437">
        <v>19</v>
      </c>
      <c r="D17" s="435">
        <f t="shared" si="0"/>
        <v>5</v>
      </c>
      <c r="E17" s="200" t="s">
        <v>51</v>
      </c>
    </row>
    <row r="18" spans="1:5" ht="15">
      <c r="A18" s="198">
        <v>14</v>
      </c>
      <c r="B18" s="437">
        <v>16</v>
      </c>
      <c r="C18" s="437">
        <v>11</v>
      </c>
      <c r="D18" s="435">
        <f t="shared" si="0"/>
        <v>5</v>
      </c>
      <c r="E18" s="200" t="s">
        <v>3</v>
      </c>
    </row>
    <row r="19" spans="1:5" ht="15">
      <c r="A19" s="217">
        <v>15</v>
      </c>
      <c r="B19" s="437">
        <v>26</v>
      </c>
      <c r="C19" s="437">
        <v>22</v>
      </c>
      <c r="D19" s="435">
        <f t="shared" si="0"/>
        <v>4</v>
      </c>
      <c r="E19" s="200" t="s">
        <v>23</v>
      </c>
    </row>
    <row r="20" spans="1:5" ht="15">
      <c r="A20" s="198">
        <v>16</v>
      </c>
      <c r="B20" s="437">
        <v>50</v>
      </c>
      <c r="C20" s="437">
        <v>46</v>
      </c>
      <c r="D20" s="435">
        <f t="shared" si="0"/>
        <v>4</v>
      </c>
      <c r="E20" s="200" t="s">
        <v>28</v>
      </c>
    </row>
    <row r="21" spans="1:5" ht="15">
      <c r="A21" s="198">
        <v>17</v>
      </c>
      <c r="B21" s="437">
        <v>3</v>
      </c>
      <c r="C21" s="437">
        <v>0</v>
      </c>
      <c r="D21" s="435">
        <f t="shared" si="0"/>
        <v>3</v>
      </c>
      <c r="E21" s="200" t="s">
        <v>19</v>
      </c>
    </row>
    <row r="22" spans="1:5" ht="15">
      <c r="A22" s="217">
        <v>18</v>
      </c>
      <c r="B22" s="437">
        <v>28</v>
      </c>
      <c r="C22" s="437">
        <v>25</v>
      </c>
      <c r="D22" s="435">
        <f t="shared" si="0"/>
        <v>3</v>
      </c>
      <c r="E22" s="200" t="s">
        <v>117</v>
      </c>
    </row>
    <row r="23" spans="1:5" ht="15">
      <c r="A23" s="198">
        <v>19</v>
      </c>
      <c r="B23" s="437">
        <v>13</v>
      </c>
      <c r="C23" s="437">
        <v>11</v>
      </c>
      <c r="D23" s="435">
        <f t="shared" si="0"/>
        <v>2</v>
      </c>
      <c r="E23" s="200" t="s">
        <v>4</v>
      </c>
    </row>
    <row r="24" spans="1:5" ht="15">
      <c r="A24" s="198">
        <v>20</v>
      </c>
      <c r="B24" s="437">
        <v>30</v>
      </c>
      <c r="C24" s="437">
        <v>28</v>
      </c>
      <c r="D24" s="435">
        <f t="shared" si="0"/>
        <v>2</v>
      </c>
      <c r="E24" s="200" t="s">
        <v>33</v>
      </c>
    </row>
    <row r="25" spans="1:5" ht="15">
      <c r="A25" s="217">
        <v>21</v>
      </c>
      <c r="B25" s="437">
        <v>25</v>
      </c>
      <c r="C25" s="437">
        <v>23</v>
      </c>
      <c r="D25" s="435">
        <f t="shared" si="0"/>
        <v>2</v>
      </c>
      <c r="E25" s="200" t="s">
        <v>21</v>
      </c>
    </row>
    <row r="26" spans="1:5" ht="15">
      <c r="A26" s="198">
        <v>22</v>
      </c>
      <c r="B26" s="437">
        <v>22</v>
      </c>
      <c r="C26" s="437">
        <v>20</v>
      </c>
      <c r="D26" s="435">
        <f t="shared" si="0"/>
        <v>2</v>
      </c>
      <c r="E26" s="200" t="s">
        <v>41</v>
      </c>
    </row>
    <row r="27" spans="1:5" ht="15">
      <c r="A27" s="198">
        <v>23</v>
      </c>
      <c r="B27" s="437">
        <v>14</v>
      </c>
      <c r="C27" s="437">
        <v>12</v>
      </c>
      <c r="D27" s="435">
        <f t="shared" si="0"/>
        <v>2</v>
      </c>
      <c r="E27" s="200" t="s">
        <v>40</v>
      </c>
    </row>
    <row r="28" spans="1:5" ht="15">
      <c r="A28" s="217">
        <v>24</v>
      </c>
      <c r="B28" s="437">
        <v>22</v>
      </c>
      <c r="C28" s="437">
        <v>21</v>
      </c>
      <c r="D28" s="435">
        <f t="shared" si="0"/>
        <v>1</v>
      </c>
      <c r="E28" s="200" t="s">
        <v>118</v>
      </c>
    </row>
    <row r="29" spans="1:5" ht="15">
      <c r="A29" s="198">
        <v>25</v>
      </c>
      <c r="B29" s="437">
        <v>70</v>
      </c>
      <c r="C29" s="437">
        <v>70</v>
      </c>
      <c r="D29" s="435">
        <f t="shared" si="0"/>
        <v>0</v>
      </c>
      <c r="E29" s="200" t="s">
        <v>54</v>
      </c>
    </row>
    <row r="30" spans="1:5" ht="15">
      <c r="A30" s="198">
        <v>26</v>
      </c>
      <c r="B30" s="437">
        <v>51</v>
      </c>
      <c r="C30" s="437">
        <v>51</v>
      </c>
      <c r="D30" s="435">
        <f t="shared" si="0"/>
        <v>0</v>
      </c>
      <c r="E30" s="200" t="s">
        <v>49</v>
      </c>
    </row>
    <row r="31" spans="1:5" ht="15">
      <c r="A31" s="217">
        <v>27</v>
      </c>
      <c r="B31" s="437">
        <v>70</v>
      </c>
      <c r="C31" s="437">
        <v>70</v>
      </c>
      <c r="D31" s="435">
        <f t="shared" si="0"/>
        <v>0</v>
      </c>
      <c r="E31" s="200" t="s">
        <v>53</v>
      </c>
    </row>
    <row r="32" spans="1:5" ht="15">
      <c r="A32" s="198">
        <v>28</v>
      </c>
      <c r="B32" s="437">
        <v>24</v>
      </c>
      <c r="C32" s="437">
        <v>24</v>
      </c>
      <c r="D32" s="435">
        <f t="shared" si="0"/>
        <v>0</v>
      </c>
      <c r="E32" s="200" t="s">
        <v>10</v>
      </c>
    </row>
    <row r="33" spans="1:5" ht="15">
      <c r="A33" s="198">
        <v>29</v>
      </c>
      <c r="B33" s="437">
        <v>13</v>
      </c>
      <c r="C33" s="437">
        <v>13</v>
      </c>
      <c r="D33" s="435">
        <f t="shared" si="0"/>
        <v>0</v>
      </c>
      <c r="E33" s="200" t="s">
        <v>25</v>
      </c>
    </row>
    <row r="34" spans="1:5" ht="15">
      <c r="A34" s="217">
        <v>30</v>
      </c>
      <c r="B34" s="437">
        <v>6</v>
      </c>
      <c r="C34" s="437">
        <v>6</v>
      </c>
      <c r="D34" s="435">
        <f t="shared" si="0"/>
        <v>0</v>
      </c>
      <c r="E34" s="200" t="s">
        <v>39</v>
      </c>
    </row>
    <row r="35" spans="1:5" ht="15">
      <c r="A35" s="198">
        <v>31</v>
      </c>
      <c r="B35" s="437">
        <v>45</v>
      </c>
      <c r="C35" s="437">
        <v>46</v>
      </c>
      <c r="D35" s="435">
        <f t="shared" si="0"/>
        <v>-1</v>
      </c>
      <c r="E35" s="200" t="s">
        <v>48</v>
      </c>
    </row>
    <row r="36" spans="1:5" ht="15">
      <c r="A36" s="198">
        <v>32</v>
      </c>
      <c r="B36" s="437">
        <v>24</v>
      </c>
      <c r="C36" s="437">
        <v>26</v>
      </c>
      <c r="D36" s="435">
        <f t="shared" si="0"/>
        <v>-2</v>
      </c>
      <c r="E36" s="200" t="s">
        <v>8</v>
      </c>
    </row>
    <row r="37" spans="1:5" ht="15">
      <c r="A37" s="217">
        <v>33</v>
      </c>
      <c r="B37" s="437">
        <v>14</v>
      </c>
      <c r="C37" s="437">
        <v>16</v>
      </c>
      <c r="D37" s="435">
        <f t="shared" si="0"/>
        <v>-2</v>
      </c>
      <c r="E37" s="200" t="s">
        <v>17</v>
      </c>
    </row>
    <row r="38" spans="1:5" ht="15">
      <c r="A38" s="198">
        <v>34</v>
      </c>
      <c r="B38" s="437">
        <v>18</v>
      </c>
      <c r="C38" s="437">
        <v>21</v>
      </c>
      <c r="D38" s="435">
        <f t="shared" si="0"/>
        <v>-3</v>
      </c>
      <c r="E38" s="200" t="s">
        <v>16</v>
      </c>
    </row>
    <row r="39" spans="1:5" ht="15">
      <c r="A39" s="198">
        <v>35</v>
      </c>
      <c r="B39" s="437">
        <v>19</v>
      </c>
      <c r="C39" s="437">
        <v>23</v>
      </c>
      <c r="D39" s="435">
        <f t="shared" si="0"/>
        <v>-4</v>
      </c>
      <c r="E39" s="200" t="s">
        <v>115</v>
      </c>
    </row>
    <row r="40" spans="1:5" ht="15">
      <c r="A40" s="217">
        <v>36</v>
      </c>
      <c r="B40" s="437">
        <v>14</v>
      </c>
      <c r="C40" s="437">
        <v>19</v>
      </c>
      <c r="D40" s="435">
        <f t="shared" si="0"/>
        <v>-5</v>
      </c>
      <c r="E40" s="200" t="s">
        <v>32</v>
      </c>
    </row>
    <row r="41" spans="1:5" ht="15">
      <c r="A41" s="198">
        <v>37</v>
      </c>
      <c r="B41" s="437">
        <v>23</v>
      </c>
      <c r="C41" s="437">
        <v>28</v>
      </c>
      <c r="D41" s="435">
        <f t="shared" si="0"/>
        <v>-5</v>
      </c>
      <c r="E41" s="200" t="s">
        <v>6</v>
      </c>
    </row>
    <row r="42" spans="1:5" ht="15">
      <c r="A42" s="198">
        <v>38</v>
      </c>
      <c r="B42" s="437">
        <v>19</v>
      </c>
      <c r="C42" s="437">
        <v>25</v>
      </c>
      <c r="D42" s="435">
        <f t="shared" si="0"/>
        <v>-6</v>
      </c>
      <c r="E42" s="200" t="s">
        <v>112</v>
      </c>
    </row>
    <row r="43" spans="1:5" ht="15">
      <c r="A43" s="217">
        <v>39</v>
      </c>
      <c r="B43" s="437">
        <v>4</v>
      </c>
      <c r="C43" s="437">
        <v>10</v>
      </c>
      <c r="D43" s="435">
        <f t="shared" si="0"/>
        <v>-6</v>
      </c>
      <c r="E43" s="200" t="s">
        <v>9</v>
      </c>
    </row>
    <row r="44" spans="1:5" ht="15">
      <c r="A44" s="198">
        <v>40</v>
      </c>
      <c r="B44" s="437">
        <v>23</v>
      </c>
      <c r="C44" s="437">
        <v>29</v>
      </c>
      <c r="D44" s="435">
        <f t="shared" si="0"/>
        <v>-6</v>
      </c>
      <c r="E44" s="200" t="s">
        <v>36</v>
      </c>
    </row>
    <row r="45" spans="1:5" ht="15">
      <c r="A45" s="198">
        <v>41</v>
      </c>
      <c r="B45" s="437">
        <v>19</v>
      </c>
      <c r="C45" s="437">
        <v>25</v>
      </c>
      <c r="D45" s="435">
        <f t="shared" si="0"/>
        <v>-6</v>
      </c>
      <c r="E45" s="200" t="s">
        <v>22</v>
      </c>
    </row>
    <row r="46" spans="1:5" ht="15">
      <c r="A46" s="217">
        <v>42</v>
      </c>
      <c r="B46" s="437">
        <v>18</v>
      </c>
      <c r="C46" s="437">
        <v>24</v>
      </c>
      <c r="D46" s="435">
        <f t="shared" si="0"/>
        <v>-6</v>
      </c>
      <c r="E46" s="200" t="s">
        <v>43</v>
      </c>
    </row>
    <row r="47" spans="1:5" ht="15">
      <c r="A47" s="198">
        <v>43</v>
      </c>
      <c r="B47" s="437">
        <v>12</v>
      </c>
      <c r="C47" s="437">
        <v>20</v>
      </c>
      <c r="D47" s="435">
        <f t="shared" si="0"/>
        <v>-8</v>
      </c>
      <c r="E47" s="200" t="s">
        <v>18</v>
      </c>
    </row>
    <row r="48" spans="1:5" ht="15">
      <c r="A48" s="198">
        <v>44</v>
      </c>
      <c r="B48" s="437">
        <v>23</v>
      </c>
      <c r="C48" s="437">
        <v>32</v>
      </c>
      <c r="D48" s="435">
        <f t="shared" si="0"/>
        <v>-9</v>
      </c>
      <c r="E48" s="200" t="s">
        <v>29</v>
      </c>
    </row>
    <row r="49" spans="1:5" ht="15">
      <c r="A49" s="217">
        <v>45</v>
      </c>
      <c r="B49" s="437">
        <v>2</v>
      </c>
      <c r="C49" s="437">
        <v>11</v>
      </c>
      <c r="D49" s="435">
        <f t="shared" si="0"/>
        <v>-9</v>
      </c>
      <c r="E49" s="200" t="s">
        <v>31</v>
      </c>
    </row>
    <row r="50" spans="1:5" ht="15">
      <c r="A50" s="198">
        <v>46</v>
      </c>
      <c r="B50" s="437">
        <v>20</v>
      </c>
      <c r="C50" s="437">
        <v>31</v>
      </c>
      <c r="D50" s="435">
        <f t="shared" si="0"/>
        <v>-11</v>
      </c>
      <c r="E50" s="200" t="s">
        <v>14</v>
      </c>
    </row>
    <row r="51" spans="1:5" ht="15">
      <c r="A51" s="198">
        <v>47</v>
      </c>
      <c r="B51" s="437">
        <v>0</v>
      </c>
      <c r="C51" s="437">
        <v>17</v>
      </c>
      <c r="D51" s="435">
        <f t="shared" si="0"/>
        <v>-17</v>
      </c>
      <c r="E51" s="200" t="s">
        <v>7</v>
      </c>
    </row>
  </sheetData>
  <sheetProtection password="CF7A" sheet="1" objects="1" scenarios="1" selectLockedCells="1" selectUnlockedCells="1"/>
  <mergeCells count="1">
    <mergeCell ref="A2:E2"/>
  </mergeCells>
  <printOptions horizontalCentered="1"/>
  <pageMargins left="0.17" right="0.19" top="0.17" bottom="0.59" header="0.17" footer="0.16"/>
  <pageSetup fitToHeight="1" fitToWidth="1" horizontalDpi="1200" verticalDpi="1200" orientation="portrait" paperSize="9" scale="99" r:id="rId2"/>
  <headerFooter alignWithMargins="0">
    <oddFooter>&amp;C&amp;F&amp;R&amp;"Arial,Полужирный"&amp;18&amp;D _&amp;T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A114"/>
  <sheetViews>
    <sheetView view="pageBreakPreview" zoomScale="85" zoomScaleNormal="85" zoomScaleSheetLayoutView="85" workbookViewId="0" topLeftCell="A1">
      <pane xSplit="20" topLeftCell="U1" activePane="topRight" state="frozen"/>
      <selection pane="topLeft" activeCell="A1" sqref="A1"/>
      <selection pane="topRight" activeCell="J17" sqref="J17"/>
    </sheetView>
  </sheetViews>
  <sheetFormatPr defaultColWidth="9.140625" defaultRowHeight="12.75"/>
  <cols>
    <col min="1" max="1" width="4.00390625" style="54" bestFit="1" customWidth="1"/>
    <col min="2" max="2" width="23.00390625" style="54" bestFit="1" customWidth="1"/>
    <col min="3" max="3" width="10.28125" style="54" bestFit="1" customWidth="1"/>
    <col min="4" max="4" width="7.8515625" style="252" customWidth="1"/>
    <col min="5" max="5" width="6.421875" style="259" customWidth="1"/>
    <col min="6" max="6" width="12.00390625" style="269" customWidth="1"/>
    <col min="7" max="7" width="3.140625" style="263" customWidth="1"/>
    <col min="8" max="8" width="4.421875" style="263" customWidth="1"/>
    <col min="9" max="9" width="3.140625" style="266" customWidth="1"/>
    <col min="10" max="10" width="4.421875" style="266" customWidth="1"/>
    <col min="11" max="11" width="3.140625" style="266" customWidth="1"/>
    <col min="12" max="12" width="4.421875" style="266" customWidth="1"/>
    <col min="13" max="13" width="3.140625" style="265" customWidth="1"/>
    <col min="14" max="14" width="4.421875" style="264" customWidth="1"/>
    <col min="15" max="15" width="8.8515625" style="54" bestFit="1" customWidth="1"/>
    <col min="16" max="16" width="6.28125" style="77" bestFit="1" customWidth="1"/>
    <col min="17" max="17" width="6.8515625" style="70" bestFit="1" customWidth="1"/>
    <col min="18" max="18" width="5.00390625" style="70" bestFit="1" customWidth="1"/>
    <col min="19" max="19" width="5.28125" style="70" bestFit="1" customWidth="1"/>
    <col min="20" max="20" width="4.7109375" style="70" bestFit="1" customWidth="1"/>
    <col min="21" max="40" width="4.140625" style="54" customWidth="1"/>
    <col min="41" max="41" width="1.57421875" style="114" customWidth="1"/>
    <col min="42" max="61" width="4.140625" style="54" customWidth="1"/>
    <col min="62" max="62" width="1.28515625" style="114" customWidth="1"/>
    <col min="63" max="82" width="4.140625" style="54" customWidth="1"/>
    <col min="83" max="83" width="1.28515625" style="114" customWidth="1"/>
    <col min="84" max="114" width="4.7109375" style="54" customWidth="1"/>
    <col min="115" max="130" width="4.140625" style="54" customWidth="1"/>
    <col min="131" max="131" width="4.7109375" style="54" bestFit="1" customWidth="1"/>
    <col min="132" max="16384" width="9.140625" style="54" customWidth="1"/>
  </cols>
  <sheetData>
    <row r="1" spans="2:20" ht="33" customHeight="1">
      <c r="B1" s="455" t="s">
        <v>143</v>
      </c>
      <c r="C1" s="456"/>
      <c r="D1" s="456"/>
      <c r="E1" s="456"/>
      <c r="F1" s="456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2:20" ht="21.75" thickBot="1">
      <c r="B2" s="153"/>
      <c r="D2" s="453" t="s">
        <v>138</v>
      </c>
      <c r="E2" s="450"/>
      <c r="F2" s="454"/>
      <c r="G2" s="449" t="s">
        <v>133</v>
      </c>
      <c r="H2" s="450"/>
      <c r="I2" s="449" t="s">
        <v>134</v>
      </c>
      <c r="J2" s="450"/>
      <c r="K2" s="449" t="s">
        <v>135</v>
      </c>
      <c r="L2" s="450"/>
      <c r="M2" s="449" t="s">
        <v>136</v>
      </c>
      <c r="N2" s="450"/>
      <c r="O2" s="446" t="s">
        <v>144</v>
      </c>
      <c r="P2" s="447"/>
      <c r="Q2" s="447"/>
      <c r="R2" s="447"/>
      <c r="S2" s="447"/>
      <c r="T2" s="448"/>
    </row>
    <row r="3" spans="1:131" s="113" customFormat="1" ht="24.75" customHeight="1" thickBot="1">
      <c r="A3" s="344" t="s">
        <v>55</v>
      </c>
      <c r="B3" s="344" t="s">
        <v>56</v>
      </c>
      <c r="C3" s="344" t="s">
        <v>57</v>
      </c>
      <c r="D3" s="326" t="s">
        <v>122</v>
      </c>
      <c r="E3" s="342" t="s">
        <v>123</v>
      </c>
      <c r="F3" s="327" t="s">
        <v>146</v>
      </c>
      <c r="G3" s="343" t="s">
        <v>124</v>
      </c>
      <c r="H3" s="326" t="s">
        <v>125</v>
      </c>
      <c r="I3" s="326" t="s">
        <v>126</v>
      </c>
      <c r="J3" s="326" t="s">
        <v>127</v>
      </c>
      <c r="K3" s="326" t="s">
        <v>128</v>
      </c>
      <c r="L3" s="326" t="s">
        <v>129</v>
      </c>
      <c r="M3" s="326" t="s">
        <v>130</v>
      </c>
      <c r="N3" s="326" t="s">
        <v>131</v>
      </c>
      <c r="O3" s="344" t="s">
        <v>101</v>
      </c>
      <c r="P3" s="345" t="s">
        <v>102</v>
      </c>
      <c r="Q3" s="346" t="s">
        <v>145</v>
      </c>
      <c r="R3" s="346" t="s">
        <v>90</v>
      </c>
      <c r="S3" s="346" t="s">
        <v>91</v>
      </c>
      <c r="T3" s="347" t="s">
        <v>92</v>
      </c>
      <c r="U3" s="451" t="s">
        <v>86</v>
      </c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2"/>
      <c r="AO3" s="115"/>
      <c r="AP3" s="444" t="s">
        <v>87</v>
      </c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45"/>
      <c r="BJ3" s="115"/>
      <c r="BK3" s="444" t="s">
        <v>88</v>
      </c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45"/>
      <c r="CE3" s="115"/>
      <c r="CF3" s="444" t="s">
        <v>89</v>
      </c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1"/>
      <c r="DJ3" s="421"/>
      <c r="DK3" s="421"/>
      <c r="DL3" s="421"/>
      <c r="DM3" s="421"/>
      <c r="DN3" s="421"/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</row>
    <row r="4" spans="1:131" s="103" customFormat="1" ht="15.75">
      <c r="A4" s="282">
        <v>1</v>
      </c>
      <c r="B4" s="393" t="s">
        <v>26</v>
      </c>
      <c r="C4" s="301" t="s">
        <v>24</v>
      </c>
      <c r="D4" s="375">
        <f aca="true" t="shared" si="0" ref="D4:D46">SUM(H4,J4,L4,N4)</f>
        <v>22478</v>
      </c>
      <c r="E4" s="389">
        <f aca="true" t="shared" si="1" ref="E4:E46">SUM(G4,I4,K4,M4)</f>
        <v>106</v>
      </c>
      <c r="F4" s="376">
        <f aca="true" t="shared" si="2" ref="F4:F46">D4/E4</f>
        <v>212.0566037735849</v>
      </c>
      <c r="G4" s="333">
        <v>46</v>
      </c>
      <c r="H4" s="333">
        <v>9854</v>
      </c>
      <c r="I4" s="334">
        <v>20</v>
      </c>
      <c r="J4" s="334">
        <v>4155</v>
      </c>
      <c r="K4" s="334">
        <v>20</v>
      </c>
      <c r="L4" s="334">
        <v>4295</v>
      </c>
      <c r="M4" s="333">
        <v>20</v>
      </c>
      <c r="N4" s="334">
        <v>4174</v>
      </c>
      <c r="O4" s="362">
        <f>IF(P4&gt;0,AVERAGE(U4:EA4),"")</f>
        <v>202.62264150943398</v>
      </c>
      <c r="P4" s="384">
        <f>COUNT(U4:EA4)</f>
        <v>106</v>
      </c>
      <c r="Q4" s="367">
        <f>SUM(U4:EA4)</f>
        <v>21478</v>
      </c>
      <c r="R4" s="367">
        <f>MIN(U4:EA4)</f>
        <v>148</v>
      </c>
      <c r="S4" s="367">
        <f>MAX(U4:EA4)</f>
        <v>279</v>
      </c>
      <c r="T4" s="368">
        <f aca="true" t="shared" si="3" ref="T4:T46">S4-R4</f>
        <v>131</v>
      </c>
      <c r="U4" s="329">
        <v>215</v>
      </c>
      <c r="V4" s="287">
        <v>181</v>
      </c>
      <c r="W4" s="287">
        <v>215</v>
      </c>
      <c r="X4" s="287">
        <v>235</v>
      </c>
      <c r="Y4" s="287">
        <v>223</v>
      </c>
      <c r="Z4" s="287">
        <v>207</v>
      </c>
      <c r="AA4" s="287">
        <v>235</v>
      </c>
      <c r="AB4" s="287">
        <v>204</v>
      </c>
      <c r="AC4" s="287">
        <v>170</v>
      </c>
      <c r="AD4" s="287">
        <v>246</v>
      </c>
      <c r="AE4" s="287">
        <v>247</v>
      </c>
      <c r="AF4" s="287">
        <v>202</v>
      </c>
      <c r="AG4" s="287">
        <v>170</v>
      </c>
      <c r="AH4" s="287">
        <v>210</v>
      </c>
      <c r="AI4" s="287">
        <v>254</v>
      </c>
      <c r="AJ4" s="287">
        <v>195</v>
      </c>
      <c r="AK4" s="287">
        <v>226</v>
      </c>
      <c r="AL4" s="287">
        <v>191</v>
      </c>
      <c r="AM4" s="287">
        <v>187</v>
      </c>
      <c r="AN4" s="287">
        <v>161</v>
      </c>
      <c r="AO4" s="139"/>
      <c r="AP4" s="91">
        <v>215</v>
      </c>
      <c r="AQ4" s="91">
        <v>203</v>
      </c>
      <c r="AR4" s="91">
        <v>226</v>
      </c>
      <c r="AS4" s="91">
        <v>165</v>
      </c>
      <c r="AT4" s="91">
        <v>148</v>
      </c>
      <c r="AU4" s="91">
        <v>224</v>
      </c>
      <c r="AV4" s="91">
        <v>227</v>
      </c>
      <c r="AW4" s="91">
        <v>268</v>
      </c>
      <c r="AX4" s="91">
        <v>199</v>
      </c>
      <c r="AY4" s="91">
        <v>184</v>
      </c>
      <c r="AZ4" s="91">
        <v>239</v>
      </c>
      <c r="BA4" s="91">
        <v>242</v>
      </c>
      <c r="BB4" s="91">
        <v>267</v>
      </c>
      <c r="BC4" s="91">
        <v>198</v>
      </c>
      <c r="BD4" s="91">
        <v>178</v>
      </c>
      <c r="BE4" s="91">
        <v>180</v>
      </c>
      <c r="BF4" s="91">
        <v>180</v>
      </c>
      <c r="BG4" s="91">
        <v>237</v>
      </c>
      <c r="BH4" s="91">
        <v>235</v>
      </c>
      <c r="BI4" s="91">
        <v>236</v>
      </c>
      <c r="BJ4" s="139"/>
      <c r="BK4" s="96">
        <v>148</v>
      </c>
      <c r="BL4" s="96">
        <v>245</v>
      </c>
      <c r="BM4" s="96">
        <v>194</v>
      </c>
      <c r="BN4" s="96">
        <v>205</v>
      </c>
      <c r="BO4" s="96">
        <v>200</v>
      </c>
      <c r="BP4" s="96">
        <v>204</v>
      </c>
      <c r="BQ4" s="96">
        <v>227</v>
      </c>
      <c r="BR4" s="96">
        <v>180</v>
      </c>
      <c r="BS4" s="96">
        <v>195</v>
      </c>
      <c r="BT4" s="96">
        <v>213</v>
      </c>
      <c r="BU4" s="96">
        <v>223</v>
      </c>
      <c r="BV4" s="96">
        <v>191</v>
      </c>
      <c r="BW4" s="96">
        <v>236</v>
      </c>
      <c r="BX4" s="96">
        <v>206</v>
      </c>
      <c r="BY4" s="96">
        <v>169</v>
      </c>
      <c r="BZ4" s="96">
        <v>196</v>
      </c>
      <c r="CA4" s="96">
        <v>279</v>
      </c>
      <c r="CB4" s="96">
        <v>190</v>
      </c>
      <c r="CC4" s="96">
        <v>213</v>
      </c>
      <c r="CD4" s="96">
        <v>173</v>
      </c>
      <c r="CE4" s="140"/>
      <c r="CF4" s="137">
        <v>169</v>
      </c>
      <c r="CG4" s="137">
        <v>192</v>
      </c>
      <c r="CH4" s="137">
        <v>162</v>
      </c>
      <c r="CI4" s="137">
        <v>203</v>
      </c>
      <c r="CJ4" s="137">
        <v>171</v>
      </c>
      <c r="CK4" s="137">
        <v>188</v>
      </c>
      <c r="CL4" s="137">
        <v>156</v>
      </c>
      <c r="CM4" s="137">
        <v>148</v>
      </c>
      <c r="CN4" s="137">
        <v>149</v>
      </c>
      <c r="CO4" s="137">
        <v>171</v>
      </c>
      <c r="CP4" s="137">
        <v>177</v>
      </c>
      <c r="CQ4" s="137">
        <v>190</v>
      </c>
      <c r="CR4" s="137">
        <v>231</v>
      </c>
      <c r="CS4" s="137">
        <v>175</v>
      </c>
      <c r="CT4" s="137">
        <v>180</v>
      </c>
      <c r="CU4" s="137">
        <v>186</v>
      </c>
      <c r="CV4" s="137">
        <v>149</v>
      </c>
      <c r="CW4" s="137">
        <v>155</v>
      </c>
      <c r="CX4" s="135"/>
      <c r="CY4" s="135"/>
      <c r="CZ4" s="137">
        <v>200</v>
      </c>
      <c r="DA4" s="137">
        <v>193</v>
      </c>
      <c r="DB4" s="137">
        <v>170</v>
      </c>
      <c r="DC4" s="137">
        <v>174</v>
      </c>
      <c r="DD4" s="120">
        <v>269</v>
      </c>
      <c r="DE4" s="120">
        <v>222</v>
      </c>
      <c r="DF4" s="120">
        <v>245</v>
      </c>
      <c r="DG4" s="120">
        <v>216</v>
      </c>
      <c r="DH4" s="137">
        <v>192</v>
      </c>
      <c r="DI4" s="137">
        <v>194</v>
      </c>
      <c r="DJ4" s="137">
        <v>225</v>
      </c>
      <c r="DK4" s="137">
        <v>172</v>
      </c>
      <c r="DL4" s="137">
        <v>185</v>
      </c>
      <c r="DM4" s="137">
        <v>258</v>
      </c>
      <c r="DN4" s="137">
        <v>220</v>
      </c>
      <c r="DO4" s="137">
        <v>226</v>
      </c>
      <c r="DP4" s="137">
        <v>238</v>
      </c>
      <c r="DQ4" s="137">
        <v>206</v>
      </c>
      <c r="DR4" s="137">
        <v>192</v>
      </c>
      <c r="DS4" s="137">
        <v>201</v>
      </c>
      <c r="DT4" s="137">
        <v>216</v>
      </c>
      <c r="DU4" s="137">
        <v>211</v>
      </c>
      <c r="DV4" s="137">
        <v>170</v>
      </c>
      <c r="DW4" s="137">
        <v>150</v>
      </c>
      <c r="DX4" s="137">
        <v>227</v>
      </c>
      <c r="DY4" s="137">
        <v>179</v>
      </c>
      <c r="DZ4" s="137">
        <v>226</v>
      </c>
      <c r="EA4" s="137">
        <v>237</v>
      </c>
    </row>
    <row r="5" spans="1:131" s="103" customFormat="1" ht="15.75">
      <c r="A5" s="131">
        <v>2</v>
      </c>
      <c r="B5" s="394" t="s">
        <v>19</v>
      </c>
      <c r="C5" s="295" t="s">
        <v>20</v>
      </c>
      <c r="D5" s="377">
        <f t="shared" si="0"/>
        <v>20199</v>
      </c>
      <c r="E5" s="390">
        <f t="shared" si="1"/>
        <v>96</v>
      </c>
      <c r="F5" s="378">
        <f t="shared" si="2"/>
        <v>210.40625</v>
      </c>
      <c r="G5" s="335">
        <v>44</v>
      </c>
      <c r="H5" s="335">
        <v>8953</v>
      </c>
      <c r="I5" s="335">
        <v>16</v>
      </c>
      <c r="J5" s="335">
        <v>3446</v>
      </c>
      <c r="K5" s="336">
        <v>16</v>
      </c>
      <c r="L5" s="336">
        <v>3606</v>
      </c>
      <c r="M5" s="335">
        <v>20</v>
      </c>
      <c r="N5" s="337">
        <v>4194</v>
      </c>
      <c r="O5" s="363">
        <f>IF(P5&gt;0,AVERAGE(U5:EA5),"")</f>
        <v>207.28125</v>
      </c>
      <c r="P5" s="385">
        <f>COUNT(U5:EA5)</f>
        <v>96</v>
      </c>
      <c r="Q5" s="369">
        <f>SUM(U5:EA5)</f>
        <v>19899</v>
      </c>
      <c r="R5" s="369">
        <f>MIN(U5:EA5)</f>
        <v>152</v>
      </c>
      <c r="S5" s="369">
        <f>MAX(U5:EA5)</f>
        <v>278</v>
      </c>
      <c r="T5" s="370">
        <f t="shared" si="3"/>
        <v>126</v>
      </c>
      <c r="U5" s="106">
        <v>201</v>
      </c>
      <c r="V5" s="92">
        <v>212</v>
      </c>
      <c r="W5" s="92">
        <v>209</v>
      </c>
      <c r="X5" s="92">
        <v>196</v>
      </c>
      <c r="Y5" s="92">
        <v>173</v>
      </c>
      <c r="Z5" s="92">
        <v>214</v>
      </c>
      <c r="AA5" s="92">
        <v>182</v>
      </c>
      <c r="AB5" s="92">
        <v>214</v>
      </c>
      <c r="AC5" s="92">
        <v>233</v>
      </c>
      <c r="AD5" s="92">
        <v>206</v>
      </c>
      <c r="AE5" s="92">
        <v>201</v>
      </c>
      <c r="AF5" s="92">
        <v>152</v>
      </c>
      <c r="AG5" s="92">
        <v>193</v>
      </c>
      <c r="AH5" s="92">
        <v>211</v>
      </c>
      <c r="AI5" s="92">
        <v>214</v>
      </c>
      <c r="AJ5" s="92">
        <v>278</v>
      </c>
      <c r="AK5" s="92">
        <v>225</v>
      </c>
      <c r="AL5" s="92">
        <v>199</v>
      </c>
      <c r="AM5" s="92">
        <v>268</v>
      </c>
      <c r="AN5" s="92">
        <v>213</v>
      </c>
      <c r="AO5" s="141"/>
      <c r="AP5" s="92">
        <v>216</v>
      </c>
      <c r="AQ5" s="92">
        <v>257</v>
      </c>
      <c r="AR5" s="92">
        <v>185</v>
      </c>
      <c r="AS5" s="92">
        <v>183</v>
      </c>
      <c r="AT5" s="92">
        <v>221</v>
      </c>
      <c r="AU5" s="92">
        <v>202</v>
      </c>
      <c r="AV5" s="92">
        <v>215</v>
      </c>
      <c r="AW5" s="92">
        <v>224</v>
      </c>
      <c r="AX5" s="92">
        <v>194</v>
      </c>
      <c r="AY5" s="92">
        <v>234</v>
      </c>
      <c r="AZ5" s="92">
        <v>195</v>
      </c>
      <c r="BA5" s="92">
        <v>237</v>
      </c>
      <c r="BB5" s="95"/>
      <c r="BC5" s="95"/>
      <c r="BD5" s="95"/>
      <c r="BE5" s="95"/>
      <c r="BF5" s="92">
        <v>277</v>
      </c>
      <c r="BG5" s="92">
        <v>237</v>
      </c>
      <c r="BH5" s="92">
        <v>237</v>
      </c>
      <c r="BI5" s="92">
        <v>256</v>
      </c>
      <c r="BJ5" s="141"/>
      <c r="BK5" s="92">
        <v>217</v>
      </c>
      <c r="BL5" s="92">
        <v>238</v>
      </c>
      <c r="BM5" s="92">
        <v>230</v>
      </c>
      <c r="BN5" s="134">
        <v>174</v>
      </c>
      <c r="BO5" s="92">
        <v>220</v>
      </c>
      <c r="BP5" s="92">
        <v>205</v>
      </c>
      <c r="BQ5" s="92">
        <v>222</v>
      </c>
      <c r="BR5" s="92">
        <v>205</v>
      </c>
      <c r="BS5" s="95"/>
      <c r="BT5" s="95"/>
      <c r="BU5" s="95"/>
      <c r="BV5" s="95"/>
      <c r="BW5" s="92">
        <v>195</v>
      </c>
      <c r="BX5" s="92">
        <v>235</v>
      </c>
      <c r="BY5" s="92">
        <v>214</v>
      </c>
      <c r="BZ5" s="92">
        <v>173</v>
      </c>
      <c r="CA5" s="92">
        <v>258</v>
      </c>
      <c r="CB5" s="92">
        <v>161</v>
      </c>
      <c r="CC5" s="92">
        <v>181</v>
      </c>
      <c r="CD5" s="92">
        <v>226</v>
      </c>
      <c r="CE5" s="142"/>
      <c r="CF5" s="92">
        <v>244</v>
      </c>
      <c r="CG5" s="92">
        <v>204</v>
      </c>
      <c r="CH5" s="92">
        <v>243</v>
      </c>
      <c r="CI5" s="92">
        <v>256</v>
      </c>
      <c r="CJ5" s="92">
        <v>180</v>
      </c>
      <c r="CK5" s="92">
        <v>174</v>
      </c>
      <c r="CL5" s="92">
        <v>201</v>
      </c>
      <c r="CM5" s="92">
        <v>174</v>
      </c>
      <c r="CN5" s="92">
        <v>171</v>
      </c>
      <c r="CO5" s="92">
        <v>206</v>
      </c>
      <c r="CP5" s="92">
        <v>222</v>
      </c>
      <c r="CQ5" s="92">
        <v>235</v>
      </c>
      <c r="CR5" s="92">
        <v>182</v>
      </c>
      <c r="CS5" s="92">
        <v>163</v>
      </c>
      <c r="CT5" s="92">
        <v>204</v>
      </c>
      <c r="CU5" s="92">
        <v>165</v>
      </c>
      <c r="CV5" s="92">
        <v>212</v>
      </c>
      <c r="CW5" s="92">
        <v>193</v>
      </c>
      <c r="CX5" s="92">
        <v>210</v>
      </c>
      <c r="CY5" s="92">
        <v>157</v>
      </c>
      <c r="CZ5" s="92">
        <v>192</v>
      </c>
      <c r="DA5" s="92">
        <v>181</v>
      </c>
      <c r="DB5" s="92">
        <v>171</v>
      </c>
      <c r="DC5" s="92">
        <v>216</v>
      </c>
      <c r="DD5" s="136"/>
      <c r="DE5" s="136"/>
      <c r="DF5" s="136"/>
      <c r="DG5" s="136"/>
      <c r="DH5" s="92">
        <v>236</v>
      </c>
      <c r="DI5" s="92">
        <v>171</v>
      </c>
      <c r="DJ5" s="92">
        <v>154</v>
      </c>
      <c r="DK5" s="92">
        <v>233</v>
      </c>
      <c r="DL5" s="92">
        <v>245</v>
      </c>
      <c r="DM5" s="92">
        <v>212</v>
      </c>
      <c r="DN5" s="92">
        <v>209</v>
      </c>
      <c r="DO5" s="92">
        <v>242</v>
      </c>
      <c r="DP5" s="92">
        <v>153</v>
      </c>
      <c r="DQ5" s="92">
        <v>246</v>
      </c>
      <c r="DR5" s="92">
        <v>233</v>
      </c>
      <c r="DS5" s="92">
        <v>171</v>
      </c>
      <c r="DT5" s="92">
        <v>223</v>
      </c>
      <c r="DU5" s="92">
        <v>177</v>
      </c>
      <c r="DV5" s="92">
        <v>162</v>
      </c>
      <c r="DW5" s="92">
        <v>181</v>
      </c>
      <c r="DX5" s="92">
        <v>194</v>
      </c>
      <c r="DY5" s="92">
        <v>214</v>
      </c>
      <c r="DZ5" s="92">
        <v>198</v>
      </c>
      <c r="EA5" s="92">
        <v>171</v>
      </c>
    </row>
    <row r="6" spans="1:131" s="103" customFormat="1" ht="16.5" thickBot="1">
      <c r="A6" s="131">
        <v>3</v>
      </c>
      <c r="B6" s="394" t="s">
        <v>27</v>
      </c>
      <c r="C6" s="295" t="s">
        <v>24</v>
      </c>
      <c r="D6" s="377">
        <f t="shared" si="0"/>
        <v>14178</v>
      </c>
      <c r="E6" s="390">
        <f t="shared" si="1"/>
        <v>68</v>
      </c>
      <c r="F6" s="378">
        <f t="shared" si="2"/>
        <v>208.5</v>
      </c>
      <c r="G6" s="335">
        <v>36</v>
      </c>
      <c r="H6" s="335">
        <v>7531</v>
      </c>
      <c r="I6" s="337">
        <v>4</v>
      </c>
      <c r="J6" s="337">
        <v>783</v>
      </c>
      <c r="K6" s="337">
        <v>16</v>
      </c>
      <c r="L6" s="337">
        <v>3475</v>
      </c>
      <c r="M6" s="335">
        <v>12</v>
      </c>
      <c r="N6" s="337">
        <v>2389</v>
      </c>
      <c r="O6" s="363">
        <f>IF(P6&gt;0,AVERAGE(U6:EA6),"")</f>
        <v>183.97058823529412</v>
      </c>
      <c r="P6" s="385">
        <f>COUNT(U6:EA6)</f>
        <v>68</v>
      </c>
      <c r="Q6" s="369">
        <f>SUM(U6:EA6)</f>
        <v>12510</v>
      </c>
      <c r="R6" s="369">
        <f>MIN(U6:EA6)</f>
        <v>129</v>
      </c>
      <c r="S6" s="369">
        <f>MAX(U6:EA6)</f>
        <v>237</v>
      </c>
      <c r="T6" s="370">
        <f t="shared" si="3"/>
        <v>108</v>
      </c>
      <c r="U6" s="112"/>
      <c r="V6" s="104"/>
      <c r="W6" s="104"/>
      <c r="X6" s="104"/>
      <c r="Y6" s="99">
        <v>212</v>
      </c>
      <c r="Z6" s="99">
        <v>225</v>
      </c>
      <c r="AA6" s="99">
        <v>166</v>
      </c>
      <c r="AB6" s="99">
        <v>235</v>
      </c>
      <c r="AC6" s="99">
        <v>177</v>
      </c>
      <c r="AD6" s="99">
        <v>171</v>
      </c>
      <c r="AE6" s="99">
        <v>155</v>
      </c>
      <c r="AF6" s="99">
        <v>211</v>
      </c>
      <c r="AG6" s="104"/>
      <c r="AH6" s="104"/>
      <c r="AI6" s="104"/>
      <c r="AJ6" s="104"/>
      <c r="AK6" s="99">
        <v>192</v>
      </c>
      <c r="AL6" s="99">
        <v>172</v>
      </c>
      <c r="AM6" s="99">
        <v>193</v>
      </c>
      <c r="AN6" s="99">
        <v>144</v>
      </c>
      <c r="AO6" s="143"/>
      <c r="AP6" s="101">
        <v>199</v>
      </c>
      <c r="AQ6" s="101">
        <v>184</v>
      </c>
      <c r="AR6" s="101">
        <v>205</v>
      </c>
      <c r="AS6" s="101">
        <v>183</v>
      </c>
      <c r="AT6" s="101">
        <v>157</v>
      </c>
      <c r="AU6" s="101">
        <v>223</v>
      </c>
      <c r="AV6" s="101">
        <v>222</v>
      </c>
      <c r="AW6" s="101">
        <v>190</v>
      </c>
      <c r="AX6" s="101">
        <v>175</v>
      </c>
      <c r="AY6" s="101">
        <v>222</v>
      </c>
      <c r="AZ6" s="101">
        <v>196</v>
      </c>
      <c r="BA6" s="101">
        <v>235</v>
      </c>
      <c r="BB6" s="102"/>
      <c r="BC6" s="102"/>
      <c r="BD6" s="102"/>
      <c r="BE6" s="102"/>
      <c r="BF6" s="101">
        <v>140</v>
      </c>
      <c r="BG6" s="101">
        <v>179</v>
      </c>
      <c r="BH6" s="101">
        <v>220</v>
      </c>
      <c r="BI6" s="101">
        <v>169</v>
      </c>
      <c r="BJ6" s="143"/>
      <c r="BK6" s="104"/>
      <c r="BL6" s="104"/>
      <c r="BM6" s="104"/>
      <c r="BN6" s="104"/>
      <c r="BO6" s="104"/>
      <c r="BP6" s="104"/>
      <c r="BQ6" s="104"/>
      <c r="BR6" s="104"/>
      <c r="BS6" s="99">
        <v>162</v>
      </c>
      <c r="BT6" s="99">
        <v>179</v>
      </c>
      <c r="BU6" s="99">
        <v>168</v>
      </c>
      <c r="BV6" s="99">
        <v>182</v>
      </c>
      <c r="BW6" s="104"/>
      <c r="BX6" s="104"/>
      <c r="BY6" s="104"/>
      <c r="BZ6" s="104"/>
      <c r="CA6" s="104"/>
      <c r="CB6" s="104"/>
      <c r="CC6" s="104"/>
      <c r="CD6" s="104"/>
      <c r="CE6" s="144"/>
      <c r="CF6" s="124">
        <v>211</v>
      </c>
      <c r="CG6" s="124">
        <v>218</v>
      </c>
      <c r="CH6" s="124">
        <v>170</v>
      </c>
      <c r="CI6" s="124">
        <v>176</v>
      </c>
      <c r="CJ6" s="124">
        <v>160</v>
      </c>
      <c r="CK6" s="124">
        <v>157</v>
      </c>
      <c r="CL6" s="124">
        <v>160</v>
      </c>
      <c r="CM6" s="124">
        <v>177</v>
      </c>
      <c r="CN6" s="124">
        <v>206</v>
      </c>
      <c r="CO6" s="124">
        <v>176</v>
      </c>
      <c r="CP6" s="124">
        <v>237</v>
      </c>
      <c r="CQ6" s="124">
        <v>181</v>
      </c>
      <c r="CR6" s="104"/>
      <c r="CS6" s="104"/>
      <c r="CT6" s="104"/>
      <c r="CU6" s="104"/>
      <c r="CV6" s="124">
        <v>167</v>
      </c>
      <c r="CW6" s="124">
        <v>155</v>
      </c>
      <c r="CX6" s="120">
        <v>193</v>
      </c>
      <c r="CY6" s="120">
        <v>173</v>
      </c>
      <c r="CZ6" s="124">
        <v>201</v>
      </c>
      <c r="DA6" s="124">
        <v>187</v>
      </c>
      <c r="DB6" s="124">
        <v>224</v>
      </c>
      <c r="DC6" s="124">
        <v>178</v>
      </c>
      <c r="DD6" s="124">
        <v>173</v>
      </c>
      <c r="DE6" s="124">
        <v>166</v>
      </c>
      <c r="DF6" s="124">
        <v>191</v>
      </c>
      <c r="DG6" s="124">
        <v>159</v>
      </c>
      <c r="DH6" s="104"/>
      <c r="DI6" s="104"/>
      <c r="DJ6" s="104"/>
      <c r="DK6" s="104"/>
      <c r="DL6" s="124">
        <v>136</v>
      </c>
      <c r="DM6" s="124">
        <v>129</v>
      </c>
      <c r="DN6" s="124">
        <v>195</v>
      </c>
      <c r="DO6" s="124">
        <v>198</v>
      </c>
      <c r="DP6" s="104"/>
      <c r="DQ6" s="104"/>
      <c r="DR6" s="104"/>
      <c r="DS6" s="104"/>
      <c r="DT6" s="124">
        <v>138</v>
      </c>
      <c r="DU6" s="124">
        <v>205</v>
      </c>
      <c r="DV6" s="124">
        <v>182</v>
      </c>
      <c r="DW6" s="124">
        <v>212</v>
      </c>
      <c r="DX6" s="124">
        <v>169</v>
      </c>
      <c r="DY6" s="124">
        <v>155</v>
      </c>
      <c r="DZ6" s="124">
        <v>192</v>
      </c>
      <c r="EA6" s="124">
        <v>160</v>
      </c>
    </row>
    <row r="7" spans="1:131" s="103" customFormat="1" ht="15.75">
      <c r="A7" s="131">
        <v>4</v>
      </c>
      <c r="B7" s="154" t="s">
        <v>40</v>
      </c>
      <c r="C7" s="274" t="s">
        <v>38</v>
      </c>
      <c r="D7" s="377">
        <f t="shared" si="0"/>
        <v>14906</v>
      </c>
      <c r="E7" s="390">
        <f t="shared" si="1"/>
        <v>72</v>
      </c>
      <c r="F7" s="378">
        <f t="shared" si="2"/>
        <v>207.02777777777777</v>
      </c>
      <c r="G7" s="335">
        <v>40</v>
      </c>
      <c r="H7" s="335">
        <v>8367</v>
      </c>
      <c r="I7" s="337">
        <v>8</v>
      </c>
      <c r="J7" s="337">
        <v>1691</v>
      </c>
      <c r="K7" s="337">
        <v>8</v>
      </c>
      <c r="L7" s="337">
        <v>1688</v>
      </c>
      <c r="M7" s="335">
        <v>16</v>
      </c>
      <c r="N7" s="337">
        <v>3160</v>
      </c>
      <c r="O7" s="363">
        <f>IF(P7&gt;0,AVERAGE(U7:EA7),"")</f>
        <v>195.69444444444446</v>
      </c>
      <c r="P7" s="385">
        <f>COUNT(U7:EA7)</f>
        <v>72</v>
      </c>
      <c r="Q7" s="369">
        <f>SUM(U7:EA7)</f>
        <v>14090</v>
      </c>
      <c r="R7" s="369">
        <f>MIN(U7:EA7)</f>
        <v>139</v>
      </c>
      <c r="S7" s="369">
        <f>MAX(U7:EA7)</f>
        <v>275</v>
      </c>
      <c r="T7" s="370">
        <f t="shared" si="3"/>
        <v>136</v>
      </c>
      <c r="U7" s="109">
        <v>142</v>
      </c>
      <c r="V7" s="96">
        <v>178</v>
      </c>
      <c r="W7" s="96">
        <v>170</v>
      </c>
      <c r="X7" s="96">
        <v>156</v>
      </c>
      <c r="Y7" s="96">
        <v>208</v>
      </c>
      <c r="Z7" s="96">
        <v>209</v>
      </c>
      <c r="AA7" s="96">
        <v>198</v>
      </c>
      <c r="AB7" s="96">
        <v>139</v>
      </c>
      <c r="AC7" s="97"/>
      <c r="AD7" s="97"/>
      <c r="AE7" s="97"/>
      <c r="AF7" s="97"/>
      <c r="AG7" s="96">
        <v>222</v>
      </c>
      <c r="AH7" s="96">
        <v>180</v>
      </c>
      <c r="AI7" s="96">
        <v>192</v>
      </c>
      <c r="AJ7" s="96">
        <v>180</v>
      </c>
      <c r="AK7" s="96">
        <v>234</v>
      </c>
      <c r="AL7" s="96">
        <v>224</v>
      </c>
      <c r="AM7" s="96">
        <v>207</v>
      </c>
      <c r="AN7" s="96">
        <v>181</v>
      </c>
      <c r="AO7" s="139"/>
      <c r="AP7" s="135"/>
      <c r="AQ7" s="135"/>
      <c r="AR7" s="135"/>
      <c r="AS7" s="135"/>
      <c r="AT7" s="135"/>
      <c r="AU7" s="135"/>
      <c r="AV7" s="135"/>
      <c r="AW7" s="135"/>
      <c r="AX7" s="96">
        <v>199</v>
      </c>
      <c r="AY7" s="96">
        <v>213</v>
      </c>
      <c r="AZ7" s="96">
        <v>220</v>
      </c>
      <c r="BA7" s="96">
        <v>183</v>
      </c>
      <c r="BB7" s="135"/>
      <c r="BC7" s="135"/>
      <c r="BD7" s="135"/>
      <c r="BE7" s="135"/>
      <c r="BF7" s="96">
        <v>193</v>
      </c>
      <c r="BG7" s="96">
        <v>167</v>
      </c>
      <c r="BH7" s="96">
        <v>247</v>
      </c>
      <c r="BI7" s="96">
        <v>214</v>
      </c>
      <c r="BJ7" s="139"/>
      <c r="BK7" s="96">
        <v>247</v>
      </c>
      <c r="BL7" s="96">
        <v>167</v>
      </c>
      <c r="BM7" s="96">
        <v>190</v>
      </c>
      <c r="BN7" s="96">
        <v>174</v>
      </c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96">
        <v>163</v>
      </c>
      <c r="CB7" s="96">
        <v>200</v>
      </c>
      <c r="CC7" s="96">
        <v>275</v>
      </c>
      <c r="CD7" s="96">
        <v>191</v>
      </c>
      <c r="CE7" s="140"/>
      <c r="CF7" s="137">
        <v>205</v>
      </c>
      <c r="CG7" s="137">
        <v>170</v>
      </c>
      <c r="CH7" s="137">
        <v>209</v>
      </c>
      <c r="CI7" s="137">
        <v>230</v>
      </c>
      <c r="CJ7" s="137">
        <v>219</v>
      </c>
      <c r="CK7" s="137">
        <v>183</v>
      </c>
      <c r="CL7" s="137">
        <v>144</v>
      </c>
      <c r="CM7" s="137">
        <v>177</v>
      </c>
      <c r="CN7" s="137">
        <v>208</v>
      </c>
      <c r="CO7" s="137">
        <v>190</v>
      </c>
      <c r="CP7" s="137">
        <v>151</v>
      </c>
      <c r="CQ7" s="137">
        <v>213</v>
      </c>
      <c r="CR7" s="135"/>
      <c r="CS7" s="135"/>
      <c r="CT7" s="135"/>
      <c r="CU7" s="135"/>
      <c r="CV7" s="137">
        <v>168</v>
      </c>
      <c r="CW7" s="137">
        <v>254</v>
      </c>
      <c r="CX7" s="137">
        <v>166</v>
      </c>
      <c r="CY7" s="137">
        <v>177</v>
      </c>
      <c r="CZ7" s="137">
        <v>224</v>
      </c>
      <c r="DA7" s="137">
        <v>217</v>
      </c>
      <c r="DB7" s="137">
        <v>222</v>
      </c>
      <c r="DC7" s="137">
        <v>183</v>
      </c>
      <c r="DD7" s="137">
        <v>215</v>
      </c>
      <c r="DE7" s="137">
        <v>208</v>
      </c>
      <c r="DF7" s="137">
        <v>210</v>
      </c>
      <c r="DG7" s="137">
        <v>171</v>
      </c>
      <c r="DH7" s="137">
        <v>147</v>
      </c>
      <c r="DI7" s="137">
        <v>190</v>
      </c>
      <c r="DJ7" s="137">
        <v>167</v>
      </c>
      <c r="DK7" s="137">
        <v>203</v>
      </c>
      <c r="DL7" s="137">
        <v>210</v>
      </c>
      <c r="DM7" s="137">
        <v>190</v>
      </c>
      <c r="DN7" s="137">
        <v>182</v>
      </c>
      <c r="DO7" s="137">
        <v>215</v>
      </c>
      <c r="DP7" s="137">
        <v>183</v>
      </c>
      <c r="DQ7" s="137">
        <v>204</v>
      </c>
      <c r="DR7" s="137">
        <v>216</v>
      </c>
      <c r="DS7" s="137">
        <v>209</v>
      </c>
      <c r="DT7" s="137">
        <v>170</v>
      </c>
      <c r="DU7" s="137">
        <v>191</v>
      </c>
      <c r="DV7" s="137">
        <v>213</v>
      </c>
      <c r="DW7" s="137">
        <v>223</v>
      </c>
      <c r="DX7" s="135"/>
      <c r="DY7" s="135"/>
      <c r="DZ7" s="135"/>
      <c r="EA7" s="135"/>
    </row>
    <row r="8" spans="1:131" s="103" customFormat="1" ht="15.75">
      <c r="A8" s="131">
        <v>5</v>
      </c>
      <c r="B8" s="154" t="s">
        <v>12</v>
      </c>
      <c r="C8" s="274" t="s">
        <v>11</v>
      </c>
      <c r="D8" s="377">
        <f t="shared" si="0"/>
        <v>19869</v>
      </c>
      <c r="E8" s="390">
        <f t="shared" si="1"/>
        <v>96</v>
      </c>
      <c r="F8" s="378">
        <f t="shared" si="2"/>
        <v>206.96875</v>
      </c>
      <c r="G8" s="335">
        <v>40</v>
      </c>
      <c r="H8" s="335">
        <v>8080</v>
      </c>
      <c r="I8" s="336">
        <v>20</v>
      </c>
      <c r="J8" s="336">
        <v>4433</v>
      </c>
      <c r="K8" s="336">
        <v>16</v>
      </c>
      <c r="L8" s="336">
        <v>3137</v>
      </c>
      <c r="M8" s="335">
        <v>20</v>
      </c>
      <c r="N8" s="337">
        <v>4219</v>
      </c>
      <c r="O8" s="363">
        <f>IF(P8&gt;0,AVERAGE(U8:EA8),"")</f>
        <v>194.63541666666666</v>
      </c>
      <c r="P8" s="385">
        <f>COUNT(U8:EA8)</f>
        <v>96</v>
      </c>
      <c r="Q8" s="369">
        <f>SUM(U8:EA8)</f>
        <v>18685</v>
      </c>
      <c r="R8" s="369">
        <f>MIN(U8:EA8)</f>
        <v>113</v>
      </c>
      <c r="S8" s="369">
        <f>MAX(U8:EA8)</f>
        <v>256</v>
      </c>
      <c r="T8" s="370">
        <f t="shared" si="3"/>
        <v>143</v>
      </c>
      <c r="U8" s="106">
        <v>204</v>
      </c>
      <c r="V8" s="92">
        <v>202</v>
      </c>
      <c r="W8" s="92">
        <v>202</v>
      </c>
      <c r="X8" s="92">
        <v>256</v>
      </c>
      <c r="Y8" s="92">
        <v>256</v>
      </c>
      <c r="Z8" s="92">
        <v>193</v>
      </c>
      <c r="AA8" s="92">
        <v>214</v>
      </c>
      <c r="AB8" s="92">
        <v>233</v>
      </c>
      <c r="AC8" s="92">
        <v>233</v>
      </c>
      <c r="AD8" s="92">
        <v>192</v>
      </c>
      <c r="AE8" s="92">
        <v>214</v>
      </c>
      <c r="AF8" s="92">
        <v>236</v>
      </c>
      <c r="AG8" s="92">
        <v>166</v>
      </c>
      <c r="AH8" s="92">
        <v>234</v>
      </c>
      <c r="AI8" s="92">
        <v>153</v>
      </c>
      <c r="AJ8" s="92">
        <v>146</v>
      </c>
      <c r="AK8" s="92">
        <v>169</v>
      </c>
      <c r="AL8" s="92">
        <v>172</v>
      </c>
      <c r="AM8" s="92">
        <v>191</v>
      </c>
      <c r="AN8" s="92">
        <v>193</v>
      </c>
      <c r="AO8" s="141"/>
      <c r="AP8" s="92">
        <v>188</v>
      </c>
      <c r="AQ8" s="92">
        <v>240</v>
      </c>
      <c r="AR8" s="92">
        <v>183</v>
      </c>
      <c r="AS8" s="92">
        <v>208</v>
      </c>
      <c r="AT8" s="95"/>
      <c r="AU8" s="95"/>
      <c r="AV8" s="95"/>
      <c r="AW8" s="95"/>
      <c r="AX8" s="92">
        <v>204</v>
      </c>
      <c r="AY8" s="92">
        <v>173</v>
      </c>
      <c r="AZ8" s="92">
        <v>168</v>
      </c>
      <c r="BA8" s="92">
        <v>190</v>
      </c>
      <c r="BB8" s="92">
        <v>147</v>
      </c>
      <c r="BC8" s="92">
        <v>164</v>
      </c>
      <c r="BD8" s="92">
        <v>232</v>
      </c>
      <c r="BE8" s="92">
        <v>193</v>
      </c>
      <c r="BF8" s="92">
        <v>190</v>
      </c>
      <c r="BG8" s="92">
        <v>191</v>
      </c>
      <c r="BH8" s="92">
        <v>178</v>
      </c>
      <c r="BI8" s="92">
        <v>196</v>
      </c>
      <c r="BJ8" s="141"/>
      <c r="BK8" s="92">
        <v>237</v>
      </c>
      <c r="BL8" s="92">
        <v>222</v>
      </c>
      <c r="BM8" s="92">
        <v>181</v>
      </c>
      <c r="BN8" s="92">
        <v>169</v>
      </c>
      <c r="BO8" s="92">
        <v>248</v>
      </c>
      <c r="BP8" s="92">
        <v>172</v>
      </c>
      <c r="BQ8" s="92">
        <v>190</v>
      </c>
      <c r="BR8" s="92">
        <v>246</v>
      </c>
      <c r="BS8" s="92">
        <v>189</v>
      </c>
      <c r="BT8" s="92">
        <v>246</v>
      </c>
      <c r="BU8" s="92">
        <v>189</v>
      </c>
      <c r="BV8" s="92">
        <v>233</v>
      </c>
      <c r="BW8" s="92">
        <v>172</v>
      </c>
      <c r="BX8" s="92">
        <v>193</v>
      </c>
      <c r="BY8" s="92">
        <v>225</v>
      </c>
      <c r="BZ8" s="92">
        <v>197</v>
      </c>
      <c r="CA8" s="92">
        <v>195</v>
      </c>
      <c r="CB8" s="92">
        <v>235</v>
      </c>
      <c r="CC8" s="92">
        <v>189</v>
      </c>
      <c r="CD8" s="92">
        <v>197</v>
      </c>
      <c r="CE8" s="142"/>
      <c r="CF8" s="92">
        <v>173</v>
      </c>
      <c r="CG8" s="92">
        <v>175</v>
      </c>
      <c r="CH8" s="92">
        <v>209</v>
      </c>
      <c r="CI8" s="92">
        <v>248</v>
      </c>
      <c r="CJ8" s="92">
        <v>204</v>
      </c>
      <c r="CK8" s="92">
        <v>200</v>
      </c>
      <c r="CL8" s="92">
        <v>185</v>
      </c>
      <c r="CM8" s="92">
        <v>208</v>
      </c>
      <c r="CN8" s="136"/>
      <c r="CO8" s="136"/>
      <c r="CP8" s="136"/>
      <c r="CQ8" s="136"/>
      <c r="CR8" s="136"/>
      <c r="CS8" s="136"/>
      <c r="CT8" s="136"/>
      <c r="CU8" s="136"/>
      <c r="CV8" s="92">
        <v>209</v>
      </c>
      <c r="CW8" s="92">
        <v>249</v>
      </c>
      <c r="CX8" s="92">
        <v>217</v>
      </c>
      <c r="CY8" s="92">
        <v>234</v>
      </c>
      <c r="CZ8" s="92">
        <v>202</v>
      </c>
      <c r="DA8" s="92">
        <v>192</v>
      </c>
      <c r="DB8" s="92">
        <v>171</v>
      </c>
      <c r="DC8" s="92">
        <v>165</v>
      </c>
      <c r="DD8" s="92">
        <v>186</v>
      </c>
      <c r="DE8" s="92">
        <v>113</v>
      </c>
      <c r="DF8" s="92">
        <v>185</v>
      </c>
      <c r="DG8" s="92">
        <v>149</v>
      </c>
      <c r="DH8" s="92">
        <v>156</v>
      </c>
      <c r="DI8" s="92">
        <v>180</v>
      </c>
      <c r="DJ8" s="92">
        <v>184</v>
      </c>
      <c r="DK8" s="92">
        <v>189</v>
      </c>
      <c r="DL8" s="92">
        <v>160</v>
      </c>
      <c r="DM8" s="92">
        <v>168</v>
      </c>
      <c r="DN8" s="92">
        <v>215</v>
      </c>
      <c r="DO8" s="92">
        <v>199</v>
      </c>
      <c r="DP8" s="92">
        <v>230</v>
      </c>
      <c r="DQ8" s="92">
        <v>201</v>
      </c>
      <c r="DR8" s="92">
        <v>154</v>
      </c>
      <c r="DS8" s="92">
        <v>165</v>
      </c>
      <c r="DT8" s="92">
        <v>170</v>
      </c>
      <c r="DU8" s="92">
        <v>192</v>
      </c>
      <c r="DV8" s="92">
        <v>195</v>
      </c>
      <c r="DW8" s="92">
        <v>151</v>
      </c>
      <c r="DX8" s="92">
        <v>185</v>
      </c>
      <c r="DY8" s="92">
        <v>167</v>
      </c>
      <c r="DZ8" s="92">
        <v>164</v>
      </c>
      <c r="EA8" s="92">
        <v>157</v>
      </c>
    </row>
    <row r="9" spans="1:131" s="103" customFormat="1" ht="15.75">
      <c r="A9" s="131">
        <v>6</v>
      </c>
      <c r="B9" s="154" t="s">
        <v>35</v>
      </c>
      <c r="C9" s="274" t="s">
        <v>34</v>
      </c>
      <c r="D9" s="377">
        <f t="shared" si="0"/>
        <v>21511</v>
      </c>
      <c r="E9" s="390">
        <f t="shared" si="1"/>
        <v>104</v>
      </c>
      <c r="F9" s="378">
        <f t="shared" si="2"/>
        <v>206.83653846153845</v>
      </c>
      <c r="G9" s="335">
        <v>48</v>
      </c>
      <c r="H9" s="335">
        <v>9868</v>
      </c>
      <c r="I9" s="336">
        <v>20</v>
      </c>
      <c r="J9" s="336">
        <v>4094</v>
      </c>
      <c r="K9" s="336">
        <v>20</v>
      </c>
      <c r="L9" s="336">
        <v>4251</v>
      </c>
      <c r="M9" s="335">
        <v>16</v>
      </c>
      <c r="N9" s="337">
        <v>3298</v>
      </c>
      <c r="O9" s="363">
        <f>IF(P9&gt;0,AVERAGE(U9:EA9),"")</f>
        <v>196.22115384615384</v>
      </c>
      <c r="P9" s="385">
        <f>COUNT(U9:EA9)</f>
        <v>104</v>
      </c>
      <c r="Q9" s="369">
        <f>SUM(U9:EA9)</f>
        <v>20407</v>
      </c>
      <c r="R9" s="369">
        <f>MIN(U9:EA9)</f>
        <v>129</v>
      </c>
      <c r="S9" s="369">
        <f>MAX(U9:EA9)</f>
        <v>278</v>
      </c>
      <c r="T9" s="370">
        <f t="shared" si="3"/>
        <v>149</v>
      </c>
      <c r="U9" s="110"/>
      <c r="V9" s="95"/>
      <c r="W9" s="95"/>
      <c r="X9" s="95"/>
      <c r="Y9" s="92">
        <v>222</v>
      </c>
      <c r="Z9" s="92">
        <v>191</v>
      </c>
      <c r="AA9" s="92">
        <v>170</v>
      </c>
      <c r="AB9" s="92">
        <v>148</v>
      </c>
      <c r="AC9" s="92">
        <v>181</v>
      </c>
      <c r="AD9" s="92">
        <v>204</v>
      </c>
      <c r="AE9" s="92">
        <v>169</v>
      </c>
      <c r="AF9" s="92">
        <v>246</v>
      </c>
      <c r="AG9" s="92">
        <v>247</v>
      </c>
      <c r="AH9" s="92">
        <v>201</v>
      </c>
      <c r="AI9" s="92">
        <v>186</v>
      </c>
      <c r="AJ9" s="92">
        <v>233</v>
      </c>
      <c r="AK9" s="92">
        <v>181</v>
      </c>
      <c r="AL9" s="92">
        <v>170</v>
      </c>
      <c r="AM9" s="92">
        <v>241</v>
      </c>
      <c r="AN9" s="92">
        <v>196</v>
      </c>
      <c r="AO9" s="141"/>
      <c r="AP9" s="92">
        <v>222</v>
      </c>
      <c r="AQ9" s="92">
        <v>177</v>
      </c>
      <c r="AR9" s="92">
        <v>204</v>
      </c>
      <c r="AS9" s="92">
        <v>194</v>
      </c>
      <c r="AT9" s="92">
        <v>213</v>
      </c>
      <c r="AU9" s="92">
        <v>174</v>
      </c>
      <c r="AV9" s="92">
        <v>212</v>
      </c>
      <c r="AW9" s="92">
        <v>155</v>
      </c>
      <c r="AX9" s="92">
        <v>213</v>
      </c>
      <c r="AY9" s="92">
        <v>256</v>
      </c>
      <c r="AZ9" s="92">
        <v>226</v>
      </c>
      <c r="BA9" s="92">
        <v>259</v>
      </c>
      <c r="BB9" s="92">
        <v>199</v>
      </c>
      <c r="BC9" s="92">
        <v>175</v>
      </c>
      <c r="BD9" s="92">
        <v>129</v>
      </c>
      <c r="BE9" s="92">
        <v>195</v>
      </c>
      <c r="BF9" s="92">
        <v>194</v>
      </c>
      <c r="BG9" s="92">
        <v>231</v>
      </c>
      <c r="BH9" s="92">
        <v>226</v>
      </c>
      <c r="BI9" s="92">
        <v>197</v>
      </c>
      <c r="BJ9" s="141"/>
      <c r="BK9" s="92">
        <v>213</v>
      </c>
      <c r="BL9" s="92">
        <v>159</v>
      </c>
      <c r="BM9" s="92">
        <v>160</v>
      </c>
      <c r="BN9" s="92">
        <v>195</v>
      </c>
      <c r="BO9" s="92">
        <v>209</v>
      </c>
      <c r="BP9" s="92">
        <v>198</v>
      </c>
      <c r="BQ9" s="92">
        <v>175</v>
      </c>
      <c r="BR9" s="92">
        <v>278</v>
      </c>
      <c r="BS9" s="92">
        <v>208</v>
      </c>
      <c r="BT9" s="92">
        <v>184</v>
      </c>
      <c r="BU9" s="92">
        <v>174</v>
      </c>
      <c r="BV9" s="92">
        <v>205</v>
      </c>
      <c r="BW9" s="92">
        <v>199</v>
      </c>
      <c r="BX9" s="92">
        <v>178</v>
      </c>
      <c r="BY9" s="92">
        <v>171</v>
      </c>
      <c r="BZ9" s="92">
        <v>169</v>
      </c>
      <c r="CA9" s="92">
        <v>183</v>
      </c>
      <c r="CB9" s="92">
        <v>203</v>
      </c>
      <c r="CC9" s="92">
        <v>224</v>
      </c>
      <c r="CD9" s="92">
        <v>193</v>
      </c>
      <c r="CE9" s="142"/>
      <c r="CF9" s="92">
        <v>171</v>
      </c>
      <c r="CG9" s="92">
        <v>198</v>
      </c>
      <c r="CH9" s="92">
        <v>222</v>
      </c>
      <c r="CI9" s="92">
        <v>160</v>
      </c>
      <c r="CJ9" s="92">
        <v>167</v>
      </c>
      <c r="CK9" s="92">
        <v>177</v>
      </c>
      <c r="CL9" s="92">
        <v>158</v>
      </c>
      <c r="CM9" s="92">
        <v>184</v>
      </c>
      <c r="CN9" s="92">
        <v>196</v>
      </c>
      <c r="CO9" s="92">
        <v>195</v>
      </c>
      <c r="CP9" s="92">
        <v>228</v>
      </c>
      <c r="CQ9" s="92">
        <v>192</v>
      </c>
      <c r="CR9" s="92">
        <v>211</v>
      </c>
      <c r="CS9" s="92">
        <v>171</v>
      </c>
      <c r="CT9" s="92">
        <v>202</v>
      </c>
      <c r="CU9" s="92">
        <v>211</v>
      </c>
      <c r="CV9" s="92">
        <v>181</v>
      </c>
      <c r="CW9" s="92">
        <v>180</v>
      </c>
      <c r="CX9" s="92">
        <v>222</v>
      </c>
      <c r="CY9" s="92">
        <v>217</v>
      </c>
      <c r="CZ9" s="92">
        <v>204</v>
      </c>
      <c r="DA9" s="92">
        <v>183</v>
      </c>
      <c r="DB9" s="92">
        <v>201</v>
      </c>
      <c r="DC9" s="92">
        <v>200</v>
      </c>
      <c r="DD9" s="92">
        <v>197</v>
      </c>
      <c r="DE9" s="92">
        <v>171</v>
      </c>
      <c r="DF9" s="92">
        <v>192</v>
      </c>
      <c r="DG9" s="92">
        <v>186</v>
      </c>
      <c r="DH9" s="92">
        <v>166</v>
      </c>
      <c r="DI9" s="92">
        <v>223</v>
      </c>
      <c r="DJ9" s="92">
        <v>183</v>
      </c>
      <c r="DK9" s="92">
        <v>226</v>
      </c>
      <c r="DL9" s="92">
        <v>180</v>
      </c>
      <c r="DM9" s="92">
        <v>208</v>
      </c>
      <c r="DN9" s="92">
        <v>203</v>
      </c>
      <c r="DO9" s="92">
        <v>193</v>
      </c>
      <c r="DP9" s="92">
        <v>215</v>
      </c>
      <c r="DQ9" s="92">
        <v>226</v>
      </c>
      <c r="DR9" s="92">
        <v>212</v>
      </c>
      <c r="DS9" s="92">
        <v>196</v>
      </c>
      <c r="DT9" s="92">
        <v>225</v>
      </c>
      <c r="DU9" s="92">
        <v>204</v>
      </c>
      <c r="DV9" s="92">
        <v>182</v>
      </c>
      <c r="DW9" s="92">
        <v>190</v>
      </c>
      <c r="DX9" s="92">
        <v>146</v>
      </c>
      <c r="DY9" s="92">
        <v>171</v>
      </c>
      <c r="DZ9" s="92">
        <v>182</v>
      </c>
      <c r="EA9" s="92">
        <v>184</v>
      </c>
    </row>
    <row r="10" spans="1:131" s="103" customFormat="1" ht="15.75">
      <c r="A10" s="131">
        <v>7</v>
      </c>
      <c r="B10" s="154" t="s">
        <v>0</v>
      </c>
      <c r="C10" s="274" t="s">
        <v>1</v>
      </c>
      <c r="D10" s="377">
        <f t="shared" si="0"/>
        <v>22325</v>
      </c>
      <c r="E10" s="390">
        <f t="shared" si="1"/>
        <v>108</v>
      </c>
      <c r="F10" s="378">
        <f t="shared" si="2"/>
        <v>206.71296296296296</v>
      </c>
      <c r="G10" s="335">
        <v>48</v>
      </c>
      <c r="H10" s="335">
        <v>9752</v>
      </c>
      <c r="I10" s="335">
        <v>20</v>
      </c>
      <c r="J10" s="335">
        <v>4095</v>
      </c>
      <c r="K10" s="335">
        <v>20</v>
      </c>
      <c r="L10" s="335">
        <v>4379</v>
      </c>
      <c r="M10" s="335">
        <v>20</v>
      </c>
      <c r="N10" s="335">
        <v>4099</v>
      </c>
      <c r="O10" s="364">
        <f>IF(P10&gt;0,AVERAGE(U10:EA10),"")</f>
        <v>199.2685185185185</v>
      </c>
      <c r="P10" s="386">
        <f>COUNT(U10:EA10)</f>
        <v>108</v>
      </c>
      <c r="Q10" s="369">
        <f>SUM(U10:EA10)</f>
        <v>21521</v>
      </c>
      <c r="R10" s="369">
        <f>MIN(U10:EA10)</f>
        <v>130</v>
      </c>
      <c r="S10" s="383">
        <f>MAX(U10:EA10)</f>
        <v>300</v>
      </c>
      <c r="T10" s="370">
        <f t="shared" si="3"/>
        <v>170</v>
      </c>
      <c r="U10" s="106">
        <v>190</v>
      </c>
      <c r="V10" s="92">
        <v>162</v>
      </c>
      <c r="W10" s="92">
        <v>195</v>
      </c>
      <c r="X10" s="92">
        <v>201</v>
      </c>
      <c r="Y10" s="92">
        <v>187</v>
      </c>
      <c r="Z10" s="92">
        <v>212</v>
      </c>
      <c r="AA10" s="92">
        <v>214</v>
      </c>
      <c r="AB10" s="92">
        <v>256</v>
      </c>
      <c r="AC10" s="92">
        <v>181</v>
      </c>
      <c r="AD10" s="92">
        <v>204</v>
      </c>
      <c r="AE10" s="92">
        <v>235</v>
      </c>
      <c r="AF10" s="92">
        <v>163</v>
      </c>
      <c r="AG10" s="92">
        <v>162</v>
      </c>
      <c r="AH10" s="92">
        <v>196</v>
      </c>
      <c r="AI10" s="92">
        <v>221</v>
      </c>
      <c r="AJ10" s="92">
        <v>220</v>
      </c>
      <c r="AK10" s="92">
        <v>214</v>
      </c>
      <c r="AL10" s="92">
        <v>203</v>
      </c>
      <c r="AM10" s="92">
        <v>279</v>
      </c>
      <c r="AN10" s="92">
        <v>192</v>
      </c>
      <c r="AO10" s="141"/>
      <c r="AP10" s="92">
        <v>192</v>
      </c>
      <c r="AQ10" s="92">
        <v>195</v>
      </c>
      <c r="AR10" s="92">
        <v>163</v>
      </c>
      <c r="AS10" s="134">
        <v>206</v>
      </c>
      <c r="AT10" s="92">
        <v>203</v>
      </c>
      <c r="AU10" s="92">
        <v>223</v>
      </c>
      <c r="AV10" s="92">
        <v>161</v>
      </c>
      <c r="AW10" s="92">
        <v>173</v>
      </c>
      <c r="AX10" s="92">
        <v>229</v>
      </c>
      <c r="AY10" s="92">
        <v>207</v>
      </c>
      <c r="AZ10" s="92">
        <v>206</v>
      </c>
      <c r="BA10" s="92">
        <v>160</v>
      </c>
      <c r="BB10" s="92">
        <v>192</v>
      </c>
      <c r="BC10" s="92">
        <v>257</v>
      </c>
      <c r="BD10" s="92">
        <v>179</v>
      </c>
      <c r="BE10" s="92">
        <v>254</v>
      </c>
      <c r="BF10" s="92">
        <v>234</v>
      </c>
      <c r="BG10" s="92">
        <v>230</v>
      </c>
      <c r="BH10" s="92">
        <v>215</v>
      </c>
      <c r="BI10" s="92">
        <v>300</v>
      </c>
      <c r="BJ10" s="141"/>
      <c r="BK10" s="92">
        <v>193</v>
      </c>
      <c r="BL10" s="92">
        <v>228</v>
      </c>
      <c r="BM10" s="92">
        <v>237</v>
      </c>
      <c r="BN10" s="92">
        <v>189</v>
      </c>
      <c r="BO10" s="92">
        <v>233</v>
      </c>
      <c r="BP10" s="92">
        <v>171</v>
      </c>
      <c r="BQ10" s="92">
        <v>190</v>
      </c>
      <c r="BR10" s="92">
        <v>223</v>
      </c>
      <c r="BS10" s="92">
        <v>201</v>
      </c>
      <c r="BT10" s="92">
        <v>167</v>
      </c>
      <c r="BU10" s="92">
        <v>209</v>
      </c>
      <c r="BV10" s="92">
        <v>190</v>
      </c>
      <c r="BW10" s="92">
        <v>184</v>
      </c>
      <c r="BX10" s="92">
        <v>237</v>
      </c>
      <c r="BY10" s="92">
        <v>212</v>
      </c>
      <c r="BZ10" s="92">
        <v>209</v>
      </c>
      <c r="CA10" s="92">
        <v>130</v>
      </c>
      <c r="CB10" s="92">
        <v>169</v>
      </c>
      <c r="CC10" s="92">
        <v>166</v>
      </c>
      <c r="CD10" s="92">
        <v>165</v>
      </c>
      <c r="CE10" s="142"/>
      <c r="CF10" s="92">
        <v>188</v>
      </c>
      <c r="CG10" s="92">
        <v>179</v>
      </c>
      <c r="CH10" s="92">
        <v>190</v>
      </c>
      <c r="CI10" s="92">
        <v>201</v>
      </c>
      <c r="CJ10" s="92">
        <v>196</v>
      </c>
      <c r="CK10" s="92">
        <v>190</v>
      </c>
      <c r="CL10" s="92">
        <v>182</v>
      </c>
      <c r="CM10" s="92">
        <v>195</v>
      </c>
      <c r="CN10" s="92">
        <v>169</v>
      </c>
      <c r="CO10" s="92">
        <v>193</v>
      </c>
      <c r="CP10" s="92">
        <v>139</v>
      </c>
      <c r="CQ10" s="92">
        <v>208</v>
      </c>
      <c r="CR10" s="92">
        <v>179</v>
      </c>
      <c r="CS10" s="92">
        <v>247</v>
      </c>
      <c r="CT10" s="92">
        <v>211</v>
      </c>
      <c r="CU10" s="92">
        <v>234</v>
      </c>
      <c r="CV10" s="92">
        <v>210</v>
      </c>
      <c r="CW10" s="92">
        <v>203</v>
      </c>
      <c r="CX10" s="92">
        <v>167</v>
      </c>
      <c r="CY10" s="92">
        <v>212</v>
      </c>
      <c r="CZ10" s="92">
        <v>213</v>
      </c>
      <c r="DA10" s="92">
        <v>215</v>
      </c>
      <c r="DB10" s="92">
        <v>173</v>
      </c>
      <c r="DC10" s="92">
        <v>237</v>
      </c>
      <c r="DD10" s="92">
        <v>165</v>
      </c>
      <c r="DE10" s="92">
        <v>211</v>
      </c>
      <c r="DF10" s="92">
        <v>173</v>
      </c>
      <c r="DG10" s="92">
        <v>246</v>
      </c>
      <c r="DH10" s="92">
        <v>201</v>
      </c>
      <c r="DI10" s="92">
        <v>222</v>
      </c>
      <c r="DJ10" s="92">
        <v>184</v>
      </c>
      <c r="DK10" s="92">
        <v>218</v>
      </c>
      <c r="DL10" s="92">
        <v>178</v>
      </c>
      <c r="DM10" s="92">
        <v>169</v>
      </c>
      <c r="DN10" s="92">
        <v>224</v>
      </c>
      <c r="DO10" s="92">
        <v>184</v>
      </c>
      <c r="DP10" s="92">
        <v>149</v>
      </c>
      <c r="DQ10" s="92">
        <v>214</v>
      </c>
      <c r="DR10" s="92">
        <v>190</v>
      </c>
      <c r="DS10" s="92">
        <v>185</v>
      </c>
      <c r="DT10" s="92">
        <v>150</v>
      </c>
      <c r="DU10" s="92">
        <v>174</v>
      </c>
      <c r="DV10" s="92">
        <v>191</v>
      </c>
      <c r="DW10" s="92">
        <v>145</v>
      </c>
      <c r="DX10" s="92">
        <v>183</v>
      </c>
      <c r="DY10" s="92">
        <v>236</v>
      </c>
      <c r="DZ10" s="92">
        <v>205</v>
      </c>
      <c r="EA10" s="92">
        <v>224</v>
      </c>
    </row>
    <row r="11" spans="1:131" s="103" customFormat="1" ht="16.5" thickBot="1">
      <c r="A11" s="131">
        <v>8</v>
      </c>
      <c r="B11" s="154" t="s">
        <v>9</v>
      </c>
      <c r="C11" s="274" t="s">
        <v>5</v>
      </c>
      <c r="D11" s="377">
        <f t="shared" si="0"/>
        <v>19829</v>
      </c>
      <c r="E11" s="390">
        <f t="shared" si="1"/>
        <v>96</v>
      </c>
      <c r="F11" s="378">
        <f t="shared" si="2"/>
        <v>206.55208333333334</v>
      </c>
      <c r="G11" s="335">
        <v>40</v>
      </c>
      <c r="H11" s="335">
        <v>8345</v>
      </c>
      <c r="I11" s="336">
        <v>20</v>
      </c>
      <c r="J11" s="336">
        <v>4221</v>
      </c>
      <c r="K11" s="336">
        <v>16</v>
      </c>
      <c r="L11" s="336">
        <v>3260</v>
      </c>
      <c r="M11" s="335">
        <v>20</v>
      </c>
      <c r="N11" s="337">
        <v>4003</v>
      </c>
      <c r="O11" s="363">
        <f>IF(P11&gt;0,AVERAGE(U11:EA11),"")</f>
        <v>203.59375</v>
      </c>
      <c r="P11" s="385">
        <f>COUNT(U11:EA11)</f>
        <v>96</v>
      </c>
      <c r="Q11" s="369">
        <f>SUM(U11:EA11)</f>
        <v>19545</v>
      </c>
      <c r="R11" s="369">
        <f>MIN(U11:EA11)</f>
        <v>155</v>
      </c>
      <c r="S11" s="369">
        <f>MAX(U11:EA11)</f>
        <v>268</v>
      </c>
      <c r="T11" s="370">
        <f t="shared" si="3"/>
        <v>113</v>
      </c>
      <c r="U11" s="111">
        <v>194</v>
      </c>
      <c r="V11" s="101">
        <v>192</v>
      </c>
      <c r="W11" s="101">
        <v>171</v>
      </c>
      <c r="X11" s="101">
        <v>242</v>
      </c>
      <c r="Y11" s="101">
        <v>188</v>
      </c>
      <c r="Z11" s="101">
        <v>218</v>
      </c>
      <c r="AA11" s="101">
        <v>202</v>
      </c>
      <c r="AB11" s="101">
        <v>187</v>
      </c>
      <c r="AC11" s="101">
        <v>207</v>
      </c>
      <c r="AD11" s="101">
        <v>173</v>
      </c>
      <c r="AE11" s="101">
        <v>184</v>
      </c>
      <c r="AF11" s="101">
        <v>214</v>
      </c>
      <c r="AG11" s="101">
        <v>180</v>
      </c>
      <c r="AH11" s="101">
        <v>215</v>
      </c>
      <c r="AI11" s="101">
        <v>170</v>
      </c>
      <c r="AJ11" s="101">
        <v>169</v>
      </c>
      <c r="AK11" s="101">
        <v>174</v>
      </c>
      <c r="AL11" s="101">
        <v>212</v>
      </c>
      <c r="AM11" s="101">
        <v>202</v>
      </c>
      <c r="AN11" s="101">
        <v>225</v>
      </c>
      <c r="AO11" s="143"/>
      <c r="AP11" s="99">
        <v>185</v>
      </c>
      <c r="AQ11" s="99">
        <v>180</v>
      </c>
      <c r="AR11" s="99">
        <v>173</v>
      </c>
      <c r="AS11" s="99">
        <v>186</v>
      </c>
      <c r="AT11" s="102"/>
      <c r="AU11" s="102"/>
      <c r="AV11" s="102"/>
      <c r="AW11" s="102"/>
      <c r="AX11" s="99">
        <v>204</v>
      </c>
      <c r="AY11" s="99">
        <v>173</v>
      </c>
      <c r="AZ11" s="99">
        <v>216</v>
      </c>
      <c r="BA11" s="99">
        <v>235</v>
      </c>
      <c r="BB11" s="99">
        <v>255</v>
      </c>
      <c r="BC11" s="99">
        <v>202</v>
      </c>
      <c r="BD11" s="99">
        <v>212</v>
      </c>
      <c r="BE11" s="99">
        <v>198</v>
      </c>
      <c r="BF11" s="99">
        <v>189</v>
      </c>
      <c r="BG11" s="99">
        <v>185</v>
      </c>
      <c r="BH11" s="99">
        <v>227</v>
      </c>
      <c r="BI11" s="99">
        <v>216</v>
      </c>
      <c r="BJ11" s="143"/>
      <c r="BK11" s="99">
        <v>176</v>
      </c>
      <c r="BL11" s="99">
        <v>224</v>
      </c>
      <c r="BM11" s="99">
        <v>225</v>
      </c>
      <c r="BN11" s="99">
        <v>218</v>
      </c>
      <c r="BO11" s="99">
        <v>203</v>
      </c>
      <c r="BP11" s="99">
        <v>196</v>
      </c>
      <c r="BQ11" s="99">
        <v>218</v>
      </c>
      <c r="BR11" s="99">
        <v>157</v>
      </c>
      <c r="BS11" s="99">
        <v>227</v>
      </c>
      <c r="BT11" s="99">
        <v>267</v>
      </c>
      <c r="BU11" s="99">
        <v>234</v>
      </c>
      <c r="BV11" s="99">
        <v>181</v>
      </c>
      <c r="BW11" s="99">
        <v>196</v>
      </c>
      <c r="BX11" s="99">
        <v>201</v>
      </c>
      <c r="BY11" s="99">
        <v>172</v>
      </c>
      <c r="BZ11" s="99">
        <v>238</v>
      </c>
      <c r="CA11" s="99">
        <v>213</v>
      </c>
      <c r="CB11" s="99">
        <v>243</v>
      </c>
      <c r="CC11" s="99">
        <v>204</v>
      </c>
      <c r="CD11" s="99">
        <v>212</v>
      </c>
      <c r="CE11" s="144"/>
      <c r="CF11" s="120">
        <v>183</v>
      </c>
      <c r="CG11" s="120">
        <v>215</v>
      </c>
      <c r="CH11" s="120">
        <v>202</v>
      </c>
      <c r="CI11" s="120">
        <v>155</v>
      </c>
      <c r="CJ11" s="120">
        <v>181</v>
      </c>
      <c r="CK11" s="120">
        <v>160</v>
      </c>
      <c r="CL11" s="120">
        <v>197</v>
      </c>
      <c r="CM11" s="120">
        <v>201</v>
      </c>
      <c r="CN11" s="124">
        <v>215</v>
      </c>
      <c r="CO11" s="124">
        <v>258</v>
      </c>
      <c r="CP11" s="124">
        <v>195</v>
      </c>
      <c r="CQ11" s="124">
        <v>239</v>
      </c>
      <c r="CR11" s="124">
        <v>191</v>
      </c>
      <c r="CS11" s="124">
        <v>162</v>
      </c>
      <c r="CT11" s="124">
        <v>215</v>
      </c>
      <c r="CU11" s="124">
        <v>214</v>
      </c>
      <c r="CV11" s="124">
        <v>192</v>
      </c>
      <c r="CW11" s="124">
        <v>191</v>
      </c>
      <c r="CX11" s="124">
        <v>215</v>
      </c>
      <c r="CY11" s="124">
        <v>238</v>
      </c>
      <c r="CZ11" s="124">
        <v>159</v>
      </c>
      <c r="DA11" s="124">
        <v>212</v>
      </c>
      <c r="DB11" s="124">
        <v>219</v>
      </c>
      <c r="DC11" s="124">
        <v>199</v>
      </c>
      <c r="DD11" s="124">
        <v>183</v>
      </c>
      <c r="DE11" s="124">
        <v>213</v>
      </c>
      <c r="DF11" s="124">
        <v>192</v>
      </c>
      <c r="DG11" s="124">
        <v>224</v>
      </c>
      <c r="DH11" s="124">
        <v>243</v>
      </c>
      <c r="DI11" s="124">
        <v>268</v>
      </c>
      <c r="DJ11" s="124">
        <v>187</v>
      </c>
      <c r="DK11" s="124">
        <v>239</v>
      </c>
      <c r="DL11" s="104"/>
      <c r="DM11" s="104"/>
      <c r="DN11" s="104"/>
      <c r="DO11" s="104"/>
      <c r="DP11" s="104"/>
      <c r="DQ11" s="104"/>
      <c r="DR11" s="104"/>
      <c r="DS11" s="104"/>
      <c r="DT11" s="124">
        <v>196</v>
      </c>
      <c r="DU11" s="124">
        <v>180</v>
      </c>
      <c r="DV11" s="124">
        <v>228</v>
      </c>
      <c r="DW11" s="124">
        <v>203</v>
      </c>
      <c r="DX11" s="124">
        <v>184</v>
      </c>
      <c r="DY11" s="124">
        <v>198</v>
      </c>
      <c r="DZ11" s="124">
        <v>223</v>
      </c>
      <c r="EA11" s="124">
        <v>216</v>
      </c>
    </row>
    <row r="12" spans="1:131" s="103" customFormat="1" ht="15.75">
      <c r="A12" s="131">
        <v>9</v>
      </c>
      <c r="B12" s="154" t="s">
        <v>39</v>
      </c>
      <c r="C12" s="274" t="s">
        <v>38</v>
      </c>
      <c r="D12" s="377">
        <f t="shared" si="0"/>
        <v>16421</v>
      </c>
      <c r="E12" s="390">
        <f t="shared" si="1"/>
        <v>80</v>
      </c>
      <c r="F12" s="378">
        <f t="shared" si="2"/>
        <v>205.2625</v>
      </c>
      <c r="G12" s="335">
        <v>40</v>
      </c>
      <c r="H12" s="335">
        <v>8039</v>
      </c>
      <c r="I12" s="336">
        <v>8</v>
      </c>
      <c r="J12" s="336">
        <v>1691</v>
      </c>
      <c r="K12" s="336">
        <v>20</v>
      </c>
      <c r="L12" s="336">
        <v>4120</v>
      </c>
      <c r="M12" s="335">
        <v>12</v>
      </c>
      <c r="N12" s="337">
        <v>2571</v>
      </c>
      <c r="O12" s="363">
        <f>IF(P12&gt;0,AVERAGE(U12:EA12),"")</f>
        <v>195.7594936708861</v>
      </c>
      <c r="P12" s="385">
        <f>COUNT(U12:EA12)</f>
        <v>79</v>
      </c>
      <c r="Q12" s="369">
        <f>SUM(U12:EA12)</f>
        <v>15465</v>
      </c>
      <c r="R12" s="369">
        <f>MIN(U12:EA12)</f>
        <v>152</v>
      </c>
      <c r="S12" s="369">
        <f>MAX(U12:EA12)</f>
        <v>261</v>
      </c>
      <c r="T12" s="370">
        <f t="shared" si="3"/>
        <v>109</v>
      </c>
      <c r="U12" s="105">
        <v>217</v>
      </c>
      <c r="V12" s="91">
        <v>215</v>
      </c>
      <c r="W12" s="91">
        <v>193</v>
      </c>
      <c r="X12" s="91">
        <v>156</v>
      </c>
      <c r="Y12" s="97"/>
      <c r="Z12" s="97"/>
      <c r="AA12" s="97"/>
      <c r="AB12" s="97"/>
      <c r="AC12" s="91">
        <v>221</v>
      </c>
      <c r="AD12" s="91">
        <v>166</v>
      </c>
      <c r="AE12" s="91">
        <v>205</v>
      </c>
      <c r="AF12" s="91">
        <v>204</v>
      </c>
      <c r="AG12" s="91">
        <v>185</v>
      </c>
      <c r="AH12" s="91">
        <v>248</v>
      </c>
      <c r="AI12" s="91">
        <v>235</v>
      </c>
      <c r="AJ12" s="91">
        <v>190</v>
      </c>
      <c r="AK12" s="97"/>
      <c r="AL12" s="97"/>
      <c r="AM12" s="97"/>
      <c r="AN12" s="97"/>
      <c r="AO12" s="139"/>
      <c r="AP12" s="91">
        <v>169</v>
      </c>
      <c r="AQ12" s="91">
        <v>222</v>
      </c>
      <c r="AR12" s="91">
        <v>182</v>
      </c>
      <c r="AS12" s="91">
        <v>170</v>
      </c>
      <c r="AT12" s="96">
        <v>195</v>
      </c>
      <c r="AU12" s="96">
        <v>181</v>
      </c>
      <c r="AV12" s="96">
        <v>213</v>
      </c>
      <c r="AW12" s="96">
        <v>224</v>
      </c>
      <c r="AX12" s="97"/>
      <c r="AY12" s="91">
        <v>178</v>
      </c>
      <c r="AZ12" s="91">
        <v>183</v>
      </c>
      <c r="BA12" s="91">
        <v>182</v>
      </c>
      <c r="BB12" s="91">
        <v>189</v>
      </c>
      <c r="BC12" s="91">
        <v>168</v>
      </c>
      <c r="BD12" s="91">
        <v>224</v>
      </c>
      <c r="BE12" s="91">
        <v>190</v>
      </c>
      <c r="BF12" s="91">
        <v>182</v>
      </c>
      <c r="BG12" s="91">
        <v>219</v>
      </c>
      <c r="BH12" s="91">
        <v>188</v>
      </c>
      <c r="BI12" s="91">
        <v>237</v>
      </c>
      <c r="BJ12" s="139"/>
      <c r="BK12" s="91">
        <v>184</v>
      </c>
      <c r="BL12" s="91">
        <v>202</v>
      </c>
      <c r="BM12" s="91">
        <v>210</v>
      </c>
      <c r="BN12" s="91">
        <v>188</v>
      </c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1">
        <v>201</v>
      </c>
      <c r="CB12" s="91">
        <v>189</v>
      </c>
      <c r="CC12" s="91">
        <v>236</v>
      </c>
      <c r="CD12" s="91">
        <v>173</v>
      </c>
      <c r="CE12" s="140"/>
      <c r="CF12" s="135"/>
      <c r="CG12" s="135"/>
      <c r="CH12" s="135"/>
      <c r="CI12" s="135"/>
      <c r="CJ12" s="135"/>
      <c r="CK12" s="135"/>
      <c r="CL12" s="135"/>
      <c r="CM12" s="135"/>
      <c r="CN12" s="91">
        <v>168</v>
      </c>
      <c r="CO12" s="91">
        <v>168</v>
      </c>
      <c r="CP12" s="91">
        <v>158</v>
      </c>
      <c r="CQ12" s="91">
        <v>162</v>
      </c>
      <c r="CR12" s="91">
        <v>200</v>
      </c>
      <c r="CS12" s="91">
        <v>178</v>
      </c>
      <c r="CT12" s="91">
        <v>203</v>
      </c>
      <c r="CU12" s="91">
        <v>214</v>
      </c>
      <c r="CV12" s="91">
        <v>211</v>
      </c>
      <c r="CW12" s="91">
        <v>222</v>
      </c>
      <c r="CX12" s="91">
        <v>224</v>
      </c>
      <c r="CY12" s="91">
        <v>169</v>
      </c>
      <c r="CZ12" s="91">
        <v>193</v>
      </c>
      <c r="DA12" s="91">
        <v>191</v>
      </c>
      <c r="DB12" s="91">
        <v>183</v>
      </c>
      <c r="DC12" s="91">
        <v>261</v>
      </c>
      <c r="DD12" s="91">
        <v>199</v>
      </c>
      <c r="DE12" s="91">
        <v>178</v>
      </c>
      <c r="DF12" s="91">
        <v>258</v>
      </c>
      <c r="DG12" s="91">
        <v>190</v>
      </c>
      <c r="DH12" s="91">
        <v>186</v>
      </c>
      <c r="DI12" s="91">
        <v>190</v>
      </c>
      <c r="DJ12" s="91">
        <v>209</v>
      </c>
      <c r="DK12" s="91">
        <v>201</v>
      </c>
      <c r="DL12" s="91">
        <v>152</v>
      </c>
      <c r="DM12" s="91">
        <v>192</v>
      </c>
      <c r="DN12" s="91">
        <v>234</v>
      </c>
      <c r="DO12" s="91">
        <v>231</v>
      </c>
      <c r="DP12" s="91">
        <v>188</v>
      </c>
      <c r="DQ12" s="91">
        <v>205</v>
      </c>
      <c r="DR12" s="91">
        <v>184</v>
      </c>
      <c r="DS12" s="91">
        <v>173</v>
      </c>
      <c r="DT12" s="91">
        <v>197</v>
      </c>
      <c r="DU12" s="91">
        <v>182</v>
      </c>
      <c r="DV12" s="91">
        <v>165</v>
      </c>
      <c r="DW12" s="91">
        <v>157</v>
      </c>
      <c r="DX12" s="91">
        <v>176</v>
      </c>
      <c r="DY12" s="91">
        <v>171</v>
      </c>
      <c r="DZ12" s="91">
        <v>235</v>
      </c>
      <c r="EA12" s="92">
        <v>193</v>
      </c>
    </row>
    <row r="13" spans="1:131" s="103" customFormat="1" ht="15.75">
      <c r="A13" s="131">
        <v>10</v>
      </c>
      <c r="B13" s="394" t="s">
        <v>37</v>
      </c>
      <c r="C13" s="295" t="s">
        <v>38</v>
      </c>
      <c r="D13" s="377">
        <f t="shared" si="0"/>
        <v>16197</v>
      </c>
      <c r="E13" s="390">
        <f t="shared" si="1"/>
        <v>79</v>
      </c>
      <c r="F13" s="378">
        <f t="shared" si="2"/>
        <v>205.0253164556962</v>
      </c>
      <c r="G13" s="335">
        <v>40</v>
      </c>
      <c r="H13" s="335">
        <v>8081</v>
      </c>
      <c r="I13" s="336">
        <v>8</v>
      </c>
      <c r="J13" s="336">
        <v>1692</v>
      </c>
      <c r="K13" s="336">
        <v>19</v>
      </c>
      <c r="L13" s="336">
        <v>4132</v>
      </c>
      <c r="M13" s="335">
        <v>12</v>
      </c>
      <c r="N13" s="337">
        <v>2292</v>
      </c>
      <c r="O13" s="363">
        <f>IF(P13&gt;0,AVERAGE(U13:EA13),"")</f>
        <v>185.31645569620252</v>
      </c>
      <c r="P13" s="385">
        <f>COUNT(U13:EA13)</f>
        <v>79</v>
      </c>
      <c r="Q13" s="369">
        <f>SUM(U13:EA13)</f>
        <v>14640</v>
      </c>
      <c r="R13" s="369">
        <f>MIN(U13:EA13)</f>
        <v>125</v>
      </c>
      <c r="S13" s="369">
        <f>MAX(U13:EA13)</f>
        <v>246</v>
      </c>
      <c r="T13" s="370">
        <f t="shared" si="3"/>
        <v>121</v>
      </c>
      <c r="U13" s="106">
        <v>140</v>
      </c>
      <c r="V13" s="92">
        <v>171</v>
      </c>
      <c r="W13" s="92">
        <v>155</v>
      </c>
      <c r="X13" s="134">
        <v>184</v>
      </c>
      <c r="Y13" s="95"/>
      <c r="Z13" s="95"/>
      <c r="AA13" s="95"/>
      <c r="AB13" s="95"/>
      <c r="AC13" s="92">
        <v>179</v>
      </c>
      <c r="AD13" s="92">
        <v>175</v>
      </c>
      <c r="AE13" s="92">
        <v>194</v>
      </c>
      <c r="AF13" s="92">
        <v>192</v>
      </c>
      <c r="AG13" s="92">
        <v>206</v>
      </c>
      <c r="AH13" s="92">
        <v>192</v>
      </c>
      <c r="AI13" s="92">
        <v>198</v>
      </c>
      <c r="AJ13" s="92">
        <v>166</v>
      </c>
      <c r="AK13" s="95"/>
      <c r="AL13" s="95"/>
      <c r="AM13" s="95"/>
      <c r="AN13" s="95"/>
      <c r="AO13" s="141"/>
      <c r="AP13" s="92">
        <v>240</v>
      </c>
      <c r="AQ13" s="92">
        <v>186</v>
      </c>
      <c r="AR13" s="92">
        <v>220</v>
      </c>
      <c r="AS13" s="134">
        <v>188</v>
      </c>
      <c r="AT13" s="93">
        <v>180</v>
      </c>
      <c r="AU13" s="93">
        <v>183</v>
      </c>
      <c r="AV13" s="93">
        <v>163</v>
      </c>
      <c r="AW13" s="93">
        <v>225</v>
      </c>
      <c r="AX13" s="95"/>
      <c r="AY13" s="92">
        <v>160</v>
      </c>
      <c r="AZ13" s="92">
        <v>223</v>
      </c>
      <c r="BA13" s="92">
        <v>192</v>
      </c>
      <c r="BB13" s="92">
        <v>194</v>
      </c>
      <c r="BC13" s="92">
        <v>178</v>
      </c>
      <c r="BD13" s="92">
        <v>217</v>
      </c>
      <c r="BE13" s="92">
        <v>237</v>
      </c>
      <c r="BF13" s="92">
        <v>246</v>
      </c>
      <c r="BG13" s="92">
        <v>176</v>
      </c>
      <c r="BH13" s="92">
        <v>210</v>
      </c>
      <c r="BI13" s="92">
        <v>201</v>
      </c>
      <c r="BJ13" s="141"/>
      <c r="BK13" s="92">
        <v>222</v>
      </c>
      <c r="BL13" s="92">
        <v>181</v>
      </c>
      <c r="BM13" s="92">
        <v>177</v>
      </c>
      <c r="BN13" s="134">
        <v>198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2">
        <v>185</v>
      </c>
      <c r="CB13" s="92">
        <v>144</v>
      </c>
      <c r="CC13" s="92">
        <v>216</v>
      </c>
      <c r="CD13" s="92">
        <v>201</v>
      </c>
      <c r="CE13" s="142"/>
      <c r="CF13" s="136"/>
      <c r="CG13" s="136"/>
      <c r="CH13" s="136"/>
      <c r="CI13" s="136"/>
      <c r="CJ13" s="136"/>
      <c r="CK13" s="136"/>
      <c r="CL13" s="136"/>
      <c r="CM13" s="136"/>
      <c r="CN13" s="92">
        <v>125</v>
      </c>
      <c r="CO13" s="92">
        <v>177</v>
      </c>
      <c r="CP13" s="92">
        <v>131</v>
      </c>
      <c r="CQ13" s="92">
        <v>173</v>
      </c>
      <c r="CR13" s="92">
        <v>187</v>
      </c>
      <c r="CS13" s="92">
        <v>170</v>
      </c>
      <c r="CT13" s="92">
        <v>196</v>
      </c>
      <c r="CU13" s="92">
        <v>157</v>
      </c>
      <c r="CV13" s="92">
        <v>220</v>
      </c>
      <c r="CW13" s="92">
        <v>180</v>
      </c>
      <c r="CX13" s="92">
        <v>154</v>
      </c>
      <c r="CY13" s="92">
        <v>201</v>
      </c>
      <c r="CZ13" s="92">
        <v>191</v>
      </c>
      <c r="DA13" s="92">
        <v>211</v>
      </c>
      <c r="DB13" s="92">
        <v>178</v>
      </c>
      <c r="DC13" s="92">
        <v>201</v>
      </c>
      <c r="DD13" s="92">
        <v>141</v>
      </c>
      <c r="DE13" s="92">
        <v>173</v>
      </c>
      <c r="DF13" s="92">
        <v>195</v>
      </c>
      <c r="DG13" s="92">
        <v>191</v>
      </c>
      <c r="DH13" s="92">
        <v>184</v>
      </c>
      <c r="DI13" s="92">
        <v>204</v>
      </c>
      <c r="DJ13" s="92">
        <v>190</v>
      </c>
      <c r="DK13" s="92">
        <v>182</v>
      </c>
      <c r="DL13" s="92">
        <v>190</v>
      </c>
      <c r="DM13" s="92">
        <v>178</v>
      </c>
      <c r="DN13" s="92">
        <v>187</v>
      </c>
      <c r="DO13" s="92">
        <v>147</v>
      </c>
      <c r="DP13" s="92">
        <v>148</v>
      </c>
      <c r="DQ13" s="92">
        <v>202</v>
      </c>
      <c r="DR13" s="92">
        <v>190</v>
      </c>
      <c r="DS13" s="92">
        <v>194</v>
      </c>
      <c r="DT13" s="92">
        <v>172</v>
      </c>
      <c r="DU13" s="92">
        <v>187</v>
      </c>
      <c r="DV13" s="92">
        <v>155</v>
      </c>
      <c r="DW13" s="92">
        <v>201</v>
      </c>
      <c r="DX13" s="92">
        <v>180</v>
      </c>
      <c r="DY13" s="92">
        <v>158</v>
      </c>
      <c r="DZ13" s="92">
        <v>173</v>
      </c>
      <c r="EA13" s="92">
        <v>171</v>
      </c>
    </row>
    <row r="14" spans="1:131" s="103" customFormat="1" ht="16.5" thickBot="1">
      <c r="A14" s="131">
        <v>11</v>
      </c>
      <c r="B14" s="394" t="s">
        <v>44</v>
      </c>
      <c r="C14" s="295" t="s">
        <v>42</v>
      </c>
      <c r="D14" s="377">
        <f t="shared" si="0"/>
        <v>22055</v>
      </c>
      <c r="E14" s="390">
        <f t="shared" si="1"/>
        <v>108</v>
      </c>
      <c r="F14" s="378">
        <f t="shared" si="2"/>
        <v>204.21296296296296</v>
      </c>
      <c r="G14" s="335">
        <v>48</v>
      </c>
      <c r="H14" s="335">
        <v>9818</v>
      </c>
      <c r="I14" s="337">
        <v>20</v>
      </c>
      <c r="J14" s="337">
        <v>3866</v>
      </c>
      <c r="K14" s="337">
        <v>20</v>
      </c>
      <c r="L14" s="337">
        <v>4336</v>
      </c>
      <c r="M14" s="335">
        <v>20</v>
      </c>
      <c r="N14" s="337">
        <v>4035</v>
      </c>
      <c r="O14" s="363">
        <f>IF(P14&gt;0,AVERAGE(U14:EA14),"")</f>
        <v>189.32407407407408</v>
      </c>
      <c r="P14" s="385">
        <f>COUNT(U14:EA14)</f>
        <v>108</v>
      </c>
      <c r="Q14" s="369">
        <f>SUM(U14:EA14)</f>
        <v>20447</v>
      </c>
      <c r="R14" s="369">
        <f>MIN(U14:EA14)</f>
        <v>139</v>
      </c>
      <c r="S14" s="369">
        <f>MAX(U14:EA14)</f>
        <v>248</v>
      </c>
      <c r="T14" s="370">
        <f t="shared" si="3"/>
        <v>109</v>
      </c>
      <c r="U14" s="116">
        <v>243</v>
      </c>
      <c r="V14" s="99">
        <v>171</v>
      </c>
      <c r="W14" s="99">
        <v>177</v>
      </c>
      <c r="X14" s="99">
        <v>170</v>
      </c>
      <c r="Y14" s="99">
        <v>190</v>
      </c>
      <c r="Z14" s="99">
        <v>195</v>
      </c>
      <c r="AA14" s="99">
        <v>171</v>
      </c>
      <c r="AB14" s="99">
        <v>188</v>
      </c>
      <c r="AC14" s="99">
        <v>163</v>
      </c>
      <c r="AD14" s="99">
        <v>183</v>
      </c>
      <c r="AE14" s="99">
        <v>186</v>
      </c>
      <c r="AF14" s="99">
        <v>160</v>
      </c>
      <c r="AG14" s="99">
        <v>224</v>
      </c>
      <c r="AH14" s="99">
        <v>179</v>
      </c>
      <c r="AI14" s="99">
        <v>206</v>
      </c>
      <c r="AJ14" s="99">
        <v>235</v>
      </c>
      <c r="AK14" s="99">
        <v>178</v>
      </c>
      <c r="AL14" s="99">
        <v>190</v>
      </c>
      <c r="AM14" s="99">
        <v>188</v>
      </c>
      <c r="AN14" s="99">
        <v>246</v>
      </c>
      <c r="AO14" s="143"/>
      <c r="AP14" s="99">
        <v>220</v>
      </c>
      <c r="AQ14" s="99">
        <v>160</v>
      </c>
      <c r="AR14" s="99">
        <v>248</v>
      </c>
      <c r="AS14" s="99">
        <v>194</v>
      </c>
      <c r="AT14" s="99">
        <v>200</v>
      </c>
      <c r="AU14" s="99">
        <v>163</v>
      </c>
      <c r="AV14" s="99">
        <v>192</v>
      </c>
      <c r="AW14" s="99">
        <v>213</v>
      </c>
      <c r="AX14" s="99">
        <v>185</v>
      </c>
      <c r="AY14" s="99">
        <v>214</v>
      </c>
      <c r="AZ14" s="99">
        <v>152</v>
      </c>
      <c r="BA14" s="99">
        <v>243</v>
      </c>
      <c r="BB14" s="99">
        <v>179</v>
      </c>
      <c r="BC14" s="99">
        <v>235</v>
      </c>
      <c r="BD14" s="99">
        <v>225</v>
      </c>
      <c r="BE14" s="99">
        <v>210</v>
      </c>
      <c r="BF14" s="99">
        <v>190</v>
      </c>
      <c r="BG14" s="99">
        <v>174</v>
      </c>
      <c r="BH14" s="99">
        <v>203</v>
      </c>
      <c r="BI14" s="99">
        <v>196</v>
      </c>
      <c r="BJ14" s="143"/>
      <c r="BK14" s="99">
        <v>197</v>
      </c>
      <c r="BL14" s="99">
        <v>209</v>
      </c>
      <c r="BM14" s="99">
        <v>215</v>
      </c>
      <c r="BN14" s="99">
        <v>199</v>
      </c>
      <c r="BO14" s="99">
        <v>183</v>
      </c>
      <c r="BP14" s="99">
        <v>200</v>
      </c>
      <c r="BQ14" s="99">
        <v>177</v>
      </c>
      <c r="BR14" s="99">
        <v>230</v>
      </c>
      <c r="BS14" s="99">
        <v>169</v>
      </c>
      <c r="BT14" s="99">
        <v>188</v>
      </c>
      <c r="BU14" s="99">
        <v>167</v>
      </c>
      <c r="BV14" s="99">
        <v>155</v>
      </c>
      <c r="BW14" s="99">
        <v>149</v>
      </c>
      <c r="BX14" s="99">
        <v>181</v>
      </c>
      <c r="BY14" s="99">
        <v>183</v>
      </c>
      <c r="BZ14" s="99">
        <v>193</v>
      </c>
      <c r="CA14" s="99">
        <v>169</v>
      </c>
      <c r="CB14" s="99">
        <v>140</v>
      </c>
      <c r="CC14" s="99">
        <v>202</v>
      </c>
      <c r="CD14" s="99">
        <v>148</v>
      </c>
      <c r="CE14" s="144"/>
      <c r="CF14" s="124">
        <v>139</v>
      </c>
      <c r="CG14" s="124">
        <v>244</v>
      </c>
      <c r="CH14" s="124">
        <v>164</v>
      </c>
      <c r="CI14" s="124">
        <v>185</v>
      </c>
      <c r="CJ14" s="124">
        <v>177</v>
      </c>
      <c r="CK14" s="124">
        <v>172</v>
      </c>
      <c r="CL14" s="124">
        <v>168</v>
      </c>
      <c r="CM14" s="124">
        <v>178</v>
      </c>
      <c r="CN14" s="120">
        <v>181</v>
      </c>
      <c r="CO14" s="120">
        <v>211</v>
      </c>
      <c r="CP14" s="120">
        <v>166</v>
      </c>
      <c r="CQ14" s="120">
        <v>214</v>
      </c>
      <c r="CR14" s="120">
        <v>179</v>
      </c>
      <c r="CS14" s="120">
        <v>227</v>
      </c>
      <c r="CT14" s="120">
        <v>191</v>
      </c>
      <c r="CU14" s="120">
        <v>170</v>
      </c>
      <c r="CV14" s="124">
        <v>173</v>
      </c>
      <c r="CW14" s="124">
        <v>208</v>
      </c>
      <c r="CX14" s="124">
        <v>189</v>
      </c>
      <c r="CY14" s="124">
        <v>161</v>
      </c>
      <c r="CZ14" s="124">
        <v>156</v>
      </c>
      <c r="DA14" s="124">
        <v>160</v>
      </c>
      <c r="DB14" s="124">
        <v>179</v>
      </c>
      <c r="DC14" s="124">
        <v>146</v>
      </c>
      <c r="DD14" s="124">
        <v>177</v>
      </c>
      <c r="DE14" s="124">
        <v>194</v>
      </c>
      <c r="DF14" s="124">
        <v>194</v>
      </c>
      <c r="DG14" s="124">
        <v>183</v>
      </c>
      <c r="DH14" s="124">
        <v>191</v>
      </c>
      <c r="DI14" s="124">
        <v>189</v>
      </c>
      <c r="DJ14" s="124">
        <v>182</v>
      </c>
      <c r="DK14" s="124">
        <v>221</v>
      </c>
      <c r="DL14" s="124">
        <v>168</v>
      </c>
      <c r="DM14" s="124">
        <v>149</v>
      </c>
      <c r="DN14" s="124">
        <v>183</v>
      </c>
      <c r="DO14" s="124">
        <v>235</v>
      </c>
      <c r="DP14" s="124">
        <v>207</v>
      </c>
      <c r="DQ14" s="124">
        <v>223</v>
      </c>
      <c r="DR14" s="124">
        <v>177</v>
      </c>
      <c r="DS14" s="124">
        <v>214</v>
      </c>
      <c r="DT14" s="124">
        <v>175</v>
      </c>
      <c r="DU14" s="124">
        <v>178</v>
      </c>
      <c r="DV14" s="124">
        <v>187</v>
      </c>
      <c r="DW14" s="124">
        <v>212</v>
      </c>
      <c r="DX14" s="124">
        <v>220</v>
      </c>
      <c r="DY14" s="124">
        <v>168</v>
      </c>
      <c r="DZ14" s="124">
        <v>177</v>
      </c>
      <c r="EA14" s="124">
        <v>212</v>
      </c>
    </row>
    <row r="15" spans="1:131" s="103" customFormat="1" ht="15.75">
      <c r="A15" s="131">
        <v>12</v>
      </c>
      <c r="B15" s="154" t="s">
        <v>7</v>
      </c>
      <c r="C15" s="274" t="s">
        <v>5</v>
      </c>
      <c r="D15" s="377">
        <f t="shared" si="0"/>
        <v>21570</v>
      </c>
      <c r="E15" s="390">
        <f t="shared" si="1"/>
        <v>106</v>
      </c>
      <c r="F15" s="378">
        <f t="shared" si="2"/>
        <v>203.49056603773585</v>
      </c>
      <c r="G15" s="335">
        <v>48</v>
      </c>
      <c r="H15" s="335">
        <v>9361</v>
      </c>
      <c r="I15" s="336">
        <v>20</v>
      </c>
      <c r="J15" s="336">
        <v>4513</v>
      </c>
      <c r="K15" s="336">
        <v>20</v>
      </c>
      <c r="L15" s="336">
        <v>4316</v>
      </c>
      <c r="M15" s="335">
        <v>18</v>
      </c>
      <c r="N15" s="337">
        <v>3380</v>
      </c>
      <c r="O15" s="363">
        <f>IF(P15&gt;0,AVERAGE(U15:EA15),"")</f>
        <v>200.0566037735849</v>
      </c>
      <c r="P15" s="385">
        <f>COUNT(U15:EA15)</f>
        <v>106</v>
      </c>
      <c r="Q15" s="369">
        <f>SUM(U15:EA15)</f>
        <v>21206</v>
      </c>
      <c r="R15" s="369">
        <f>MIN(U15:EA15)</f>
        <v>135</v>
      </c>
      <c r="S15" s="369">
        <f>MAX(U15:EA15)</f>
        <v>299</v>
      </c>
      <c r="T15" s="370">
        <f t="shared" si="3"/>
        <v>164</v>
      </c>
      <c r="U15" s="105">
        <v>178</v>
      </c>
      <c r="V15" s="91">
        <v>176</v>
      </c>
      <c r="W15" s="91">
        <v>167</v>
      </c>
      <c r="X15" s="91">
        <v>169</v>
      </c>
      <c r="Y15" s="91">
        <v>219</v>
      </c>
      <c r="Z15" s="91">
        <v>211</v>
      </c>
      <c r="AA15" s="91">
        <v>197</v>
      </c>
      <c r="AB15" s="91">
        <v>160</v>
      </c>
      <c r="AC15" s="91">
        <v>174</v>
      </c>
      <c r="AD15" s="91">
        <v>212</v>
      </c>
      <c r="AE15" s="91">
        <v>214</v>
      </c>
      <c r="AF15" s="91">
        <v>202</v>
      </c>
      <c r="AG15" s="91">
        <v>160</v>
      </c>
      <c r="AH15" s="91">
        <v>168</v>
      </c>
      <c r="AI15" s="91">
        <v>168</v>
      </c>
      <c r="AJ15" s="91">
        <v>216</v>
      </c>
      <c r="AK15" s="91">
        <v>164</v>
      </c>
      <c r="AL15" s="91">
        <v>157</v>
      </c>
      <c r="AM15" s="97"/>
      <c r="AN15" s="97"/>
      <c r="AO15" s="139"/>
      <c r="AP15" s="96">
        <v>253</v>
      </c>
      <c r="AQ15" s="96">
        <v>193</v>
      </c>
      <c r="AR15" s="96">
        <v>209</v>
      </c>
      <c r="AS15" s="96">
        <v>163</v>
      </c>
      <c r="AT15" s="96">
        <v>181</v>
      </c>
      <c r="AU15" s="96">
        <v>278</v>
      </c>
      <c r="AV15" s="96">
        <v>230</v>
      </c>
      <c r="AW15" s="96">
        <v>245</v>
      </c>
      <c r="AX15" s="96">
        <v>259</v>
      </c>
      <c r="AY15" s="96">
        <v>279</v>
      </c>
      <c r="AZ15" s="96">
        <v>227</v>
      </c>
      <c r="BA15" s="96">
        <v>211</v>
      </c>
      <c r="BB15" s="96">
        <v>135</v>
      </c>
      <c r="BC15" s="96">
        <v>214</v>
      </c>
      <c r="BD15" s="96">
        <v>244</v>
      </c>
      <c r="BE15" s="96">
        <v>181</v>
      </c>
      <c r="BF15" s="96">
        <v>211</v>
      </c>
      <c r="BG15" s="96">
        <v>202</v>
      </c>
      <c r="BH15" s="96">
        <v>223</v>
      </c>
      <c r="BI15" s="96">
        <v>178</v>
      </c>
      <c r="BJ15" s="139"/>
      <c r="BK15" s="96">
        <v>215</v>
      </c>
      <c r="BL15" s="96">
        <v>299</v>
      </c>
      <c r="BM15" s="96">
        <v>238</v>
      </c>
      <c r="BN15" s="96">
        <v>226</v>
      </c>
      <c r="BO15" s="96">
        <v>230</v>
      </c>
      <c r="BP15" s="96">
        <v>225</v>
      </c>
      <c r="BQ15" s="96">
        <v>253</v>
      </c>
      <c r="BR15" s="96">
        <v>238</v>
      </c>
      <c r="BS15" s="96">
        <v>265</v>
      </c>
      <c r="BT15" s="96">
        <v>176</v>
      </c>
      <c r="BU15" s="96">
        <v>183</v>
      </c>
      <c r="BV15" s="96">
        <v>245</v>
      </c>
      <c r="BW15" s="96">
        <v>204</v>
      </c>
      <c r="BX15" s="96">
        <v>205</v>
      </c>
      <c r="BY15" s="96">
        <v>215</v>
      </c>
      <c r="BZ15" s="96">
        <v>189</v>
      </c>
      <c r="CA15" s="96">
        <v>183</v>
      </c>
      <c r="CB15" s="96">
        <v>189</v>
      </c>
      <c r="CC15" s="96">
        <v>170</v>
      </c>
      <c r="CD15" s="96">
        <v>253</v>
      </c>
      <c r="CE15" s="140"/>
      <c r="CF15" s="137">
        <v>159</v>
      </c>
      <c r="CG15" s="137">
        <v>267</v>
      </c>
      <c r="CH15" s="137">
        <v>266</v>
      </c>
      <c r="CI15" s="137">
        <v>236</v>
      </c>
      <c r="CJ15" s="137">
        <v>193</v>
      </c>
      <c r="CK15" s="137">
        <v>147</v>
      </c>
      <c r="CL15" s="137">
        <v>208</v>
      </c>
      <c r="CM15" s="137">
        <v>153</v>
      </c>
      <c r="CN15" s="137">
        <v>185</v>
      </c>
      <c r="CO15" s="137">
        <v>182</v>
      </c>
      <c r="CP15" s="137">
        <v>211</v>
      </c>
      <c r="CQ15" s="137">
        <v>222</v>
      </c>
      <c r="CR15" s="137">
        <v>154</v>
      </c>
      <c r="CS15" s="137">
        <v>169</v>
      </c>
      <c r="CT15" s="137">
        <v>178</v>
      </c>
      <c r="CU15" s="137">
        <v>194</v>
      </c>
      <c r="CV15" s="137">
        <v>191</v>
      </c>
      <c r="CW15" s="137">
        <v>200</v>
      </c>
      <c r="CX15" s="137">
        <v>165</v>
      </c>
      <c r="CY15" s="137">
        <v>214</v>
      </c>
      <c r="CZ15" s="137">
        <v>207</v>
      </c>
      <c r="DA15" s="137">
        <v>179</v>
      </c>
      <c r="DB15" s="137">
        <v>242</v>
      </c>
      <c r="DC15" s="137">
        <v>174</v>
      </c>
      <c r="DD15" s="137">
        <v>152</v>
      </c>
      <c r="DE15" s="137">
        <v>145</v>
      </c>
      <c r="DF15" s="137">
        <v>203</v>
      </c>
      <c r="DG15" s="137">
        <v>195</v>
      </c>
      <c r="DH15" s="137">
        <v>184</v>
      </c>
      <c r="DI15" s="137">
        <v>155</v>
      </c>
      <c r="DJ15" s="137">
        <v>203</v>
      </c>
      <c r="DK15" s="137">
        <v>155</v>
      </c>
      <c r="DL15" s="137">
        <v>224</v>
      </c>
      <c r="DM15" s="137">
        <v>192</v>
      </c>
      <c r="DN15" s="137">
        <v>205</v>
      </c>
      <c r="DO15" s="137">
        <v>153</v>
      </c>
      <c r="DP15" s="137">
        <v>207</v>
      </c>
      <c r="DQ15" s="137">
        <v>195</v>
      </c>
      <c r="DR15" s="137">
        <v>169</v>
      </c>
      <c r="DS15" s="137">
        <v>256</v>
      </c>
      <c r="DT15" s="137">
        <v>212</v>
      </c>
      <c r="DU15" s="137">
        <v>178</v>
      </c>
      <c r="DV15" s="137">
        <v>178</v>
      </c>
      <c r="DW15" s="137">
        <v>181</v>
      </c>
      <c r="DX15" s="137">
        <v>201</v>
      </c>
      <c r="DY15" s="137">
        <v>209</v>
      </c>
      <c r="DZ15" s="137">
        <v>144</v>
      </c>
      <c r="EA15" s="137">
        <v>185</v>
      </c>
    </row>
    <row r="16" spans="1:131" s="103" customFormat="1" ht="15.75">
      <c r="A16" s="131">
        <v>13</v>
      </c>
      <c r="B16" s="154" t="s">
        <v>31</v>
      </c>
      <c r="C16" s="274" t="s">
        <v>30</v>
      </c>
      <c r="D16" s="377">
        <f t="shared" si="0"/>
        <v>16258</v>
      </c>
      <c r="E16" s="390">
        <f t="shared" si="1"/>
        <v>80</v>
      </c>
      <c r="F16" s="378">
        <f t="shared" si="2"/>
        <v>203.225</v>
      </c>
      <c r="G16" s="335">
        <v>44</v>
      </c>
      <c r="H16" s="335">
        <v>8843</v>
      </c>
      <c r="I16" s="336">
        <v>12</v>
      </c>
      <c r="J16" s="336">
        <v>2422</v>
      </c>
      <c r="K16" s="336">
        <v>12</v>
      </c>
      <c r="L16" s="336">
        <v>2492</v>
      </c>
      <c r="M16" s="335">
        <v>12</v>
      </c>
      <c r="N16" s="337">
        <v>2501</v>
      </c>
      <c r="O16" s="363">
        <f>IF(P16&gt;0,AVERAGE(U16:EA16),"")</f>
        <v>196.0506329113924</v>
      </c>
      <c r="P16" s="385">
        <f>COUNT(U16:EA16)</f>
        <v>79</v>
      </c>
      <c r="Q16" s="369">
        <f>SUM(U16:EA16)</f>
        <v>15488</v>
      </c>
      <c r="R16" s="369">
        <f>MIN(U16:EA16)</f>
        <v>134</v>
      </c>
      <c r="S16" s="369">
        <f>MAX(U16:EA16)</f>
        <v>267</v>
      </c>
      <c r="T16" s="370">
        <f t="shared" si="3"/>
        <v>133</v>
      </c>
      <c r="U16" s="110"/>
      <c r="V16" s="95"/>
      <c r="W16" s="95"/>
      <c r="X16" s="95"/>
      <c r="Y16" s="92">
        <v>134</v>
      </c>
      <c r="Z16" s="92">
        <v>216</v>
      </c>
      <c r="AA16" s="92">
        <v>211</v>
      </c>
      <c r="AB16" s="92">
        <v>208</v>
      </c>
      <c r="AC16" s="95"/>
      <c r="AD16" s="95"/>
      <c r="AE16" s="95"/>
      <c r="AF16" s="95"/>
      <c r="AG16" s="92">
        <v>172</v>
      </c>
      <c r="AH16" s="92">
        <v>211</v>
      </c>
      <c r="AI16" s="92">
        <v>204</v>
      </c>
      <c r="AJ16" s="92">
        <v>222</v>
      </c>
      <c r="AK16" s="92">
        <v>188</v>
      </c>
      <c r="AL16" s="92">
        <v>247</v>
      </c>
      <c r="AM16" s="92">
        <v>202</v>
      </c>
      <c r="AN16" s="92">
        <v>174</v>
      </c>
      <c r="AO16" s="141"/>
      <c r="AP16" s="95"/>
      <c r="AQ16" s="95"/>
      <c r="AR16" s="95"/>
      <c r="AS16" s="95"/>
      <c r="AT16" s="95"/>
      <c r="AU16" s="95"/>
      <c r="AV16" s="95"/>
      <c r="AW16" s="95"/>
      <c r="AX16" s="92">
        <v>227</v>
      </c>
      <c r="AY16" s="92">
        <v>251</v>
      </c>
      <c r="AZ16" s="92">
        <v>201</v>
      </c>
      <c r="BA16" s="92">
        <v>159</v>
      </c>
      <c r="BB16" s="92">
        <v>238</v>
      </c>
      <c r="BC16" s="92">
        <v>201</v>
      </c>
      <c r="BD16" s="92">
        <v>181</v>
      </c>
      <c r="BE16" s="92">
        <v>201</v>
      </c>
      <c r="BF16" s="92">
        <v>172</v>
      </c>
      <c r="BG16" s="92">
        <v>176</v>
      </c>
      <c r="BH16" s="92">
        <v>168</v>
      </c>
      <c r="BI16" s="92">
        <v>173</v>
      </c>
      <c r="BJ16" s="141"/>
      <c r="BK16" s="92">
        <v>135</v>
      </c>
      <c r="BL16" s="92">
        <v>161</v>
      </c>
      <c r="BM16" s="92">
        <v>166</v>
      </c>
      <c r="BN16" s="92">
        <v>185</v>
      </c>
      <c r="BO16" s="95"/>
      <c r="BP16" s="95"/>
      <c r="BQ16" s="95"/>
      <c r="BR16" s="95"/>
      <c r="BS16" s="95"/>
      <c r="BT16" s="95"/>
      <c r="BU16" s="95"/>
      <c r="BV16" s="95"/>
      <c r="BW16" s="92">
        <v>146</v>
      </c>
      <c r="BX16" s="92">
        <v>243</v>
      </c>
      <c r="BY16" s="92">
        <v>227</v>
      </c>
      <c r="BZ16" s="92">
        <v>236</v>
      </c>
      <c r="CA16" s="92">
        <v>180</v>
      </c>
      <c r="CB16" s="92">
        <v>176</v>
      </c>
      <c r="CC16" s="92">
        <v>174</v>
      </c>
      <c r="CD16" s="92">
        <v>245</v>
      </c>
      <c r="CE16" s="142"/>
      <c r="CF16" s="92">
        <v>199</v>
      </c>
      <c r="CG16" s="92">
        <v>212</v>
      </c>
      <c r="CH16" s="92">
        <v>224</v>
      </c>
      <c r="CI16" s="92">
        <v>175</v>
      </c>
      <c r="CJ16" s="92"/>
      <c r="CK16" s="92"/>
      <c r="CL16" s="92"/>
      <c r="CM16" s="92"/>
      <c r="CN16" s="92">
        <v>159</v>
      </c>
      <c r="CO16" s="92">
        <v>224</v>
      </c>
      <c r="CP16" s="92">
        <v>193</v>
      </c>
      <c r="CQ16" s="92">
        <v>247</v>
      </c>
      <c r="CR16" s="92">
        <v>195</v>
      </c>
      <c r="CS16" s="92">
        <v>229</v>
      </c>
      <c r="CT16" s="92">
        <v>201</v>
      </c>
      <c r="CU16" s="92">
        <v>171</v>
      </c>
      <c r="CV16" s="92">
        <v>164</v>
      </c>
      <c r="CW16" s="92">
        <v>171</v>
      </c>
      <c r="CX16" s="92">
        <v>170</v>
      </c>
      <c r="CY16" s="92">
        <v>174</v>
      </c>
      <c r="CZ16" s="92">
        <v>182</v>
      </c>
      <c r="DA16" s="92">
        <v>219</v>
      </c>
      <c r="DB16" s="92">
        <v>232</v>
      </c>
      <c r="DC16" s="92">
        <v>179</v>
      </c>
      <c r="DD16" s="92">
        <v>182</v>
      </c>
      <c r="DE16" s="92">
        <v>242</v>
      </c>
      <c r="DF16" s="92">
        <v>171</v>
      </c>
      <c r="DG16" s="92">
        <v>267</v>
      </c>
      <c r="DH16" s="92">
        <v>157</v>
      </c>
      <c r="DI16" s="92">
        <v>181</v>
      </c>
      <c r="DJ16" s="92">
        <v>215</v>
      </c>
      <c r="DK16" s="92">
        <v>170</v>
      </c>
      <c r="DL16" s="92">
        <v>203</v>
      </c>
      <c r="DM16" s="92">
        <v>204</v>
      </c>
      <c r="DN16" s="92">
        <v>217</v>
      </c>
      <c r="DO16" s="92">
        <v>219</v>
      </c>
      <c r="DP16" s="92">
        <v>217</v>
      </c>
      <c r="DQ16" s="92">
        <v>200</v>
      </c>
      <c r="DR16" s="92">
        <v>202</v>
      </c>
      <c r="DS16" s="92">
        <v>202</v>
      </c>
      <c r="DT16" s="92">
        <v>183</v>
      </c>
      <c r="DU16" s="92">
        <v>204</v>
      </c>
      <c r="DV16" s="92">
        <v>164</v>
      </c>
      <c r="DW16" s="92">
        <v>172</v>
      </c>
      <c r="DX16" s="92">
        <v>201</v>
      </c>
      <c r="DY16" s="92">
        <v>200</v>
      </c>
      <c r="DZ16" s="92">
        <v>184</v>
      </c>
      <c r="EA16" s="136"/>
    </row>
    <row r="17" spans="1:131" s="103" customFormat="1" ht="15.75">
      <c r="A17" s="131">
        <v>14</v>
      </c>
      <c r="B17" s="154" t="s">
        <v>3</v>
      </c>
      <c r="C17" s="274" t="s">
        <v>1</v>
      </c>
      <c r="D17" s="377">
        <f t="shared" si="0"/>
        <v>21937</v>
      </c>
      <c r="E17" s="390">
        <f t="shared" si="1"/>
        <v>108</v>
      </c>
      <c r="F17" s="378">
        <f t="shared" si="2"/>
        <v>203.12037037037038</v>
      </c>
      <c r="G17" s="335">
        <v>48</v>
      </c>
      <c r="H17" s="335">
        <v>9511</v>
      </c>
      <c r="I17" s="335">
        <v>20</v>
      </c>
      <c r="J17" s="335">
        <v>4220</v>
      </c>
      <c r="K17" s="337">
        <v>20</v>
      </c>
      <c r="L17" s="337">
        <v>4021</v>
      </c>
      <c r="M17" s="335">
        <v>20</v>
      </c>
      <c r="N17" s="337">
        <v>4185</v>
      </c>
      <c r="O17" s="363">
        <f>IF(P17&gt;0,AVERAGE(U17:EA17),"")</f>
        <v>185.60185185185185</v>
      </c>
      <c r="P17" s="386">
        <f>COUNT(U17:EA17)</f>
        <v>108</v>
      </c>
      <c r="Q17" s="369">
        <f>SUM(U17:EA17)</f>
        <v>20045</v>
      </c>
      <c r="R17" s="369">
        <f>MIN(U17:EA17)</f>
        <v>129</v>
      </c>
      <c r="S17" s="369">
        <f>MAX(U17:EA17)</f>
        <v>276</v>
      </c>
      <c r="T17" s="370">
        <f t="shared" si="3"/>
        <v>147</v>
      </c>
      <c r="U17" s="108">
        <v>192</v>
      </c>
      <c r="V17" s="93">
        <v>227</v>
      </c>
      <c r="W17" s="93">
        <v>187</v>
      </c>
      <c r="X17" s="93">
        <v>186</v>
      </c>
      <c r="Y17" s="93">
        <v>137</v>
      </c>
      <c r="Z17" s="93">
        <v>191</v>
      </c>
      <c r="AA17" s="93">
        <v>225</v>
      </c>
      <c r="AB17" s="93">
        <v>174</v>
      </c>
      <c r="AC17" s="93">
        <v>211</v>
      </c>
      <c r="AD17" s="93">
        <v>235</v>
      </c>
      <c r="AE17" s="93">
        <v>159</v>
      </c>
      <c r="AF17" s="93">
        <v>155</v>
      </c>
      <c r="AG17" s="93">
        <v>194</v>
      </c>
      <c r="AH17" s="93">
        <v>194</v>
      </c>
      <c r="AI17" s="93">
        <v>223</v>
      </c>
      <c r="AJ17" s="93">
        <v>202</v>
      </c>
      <c r="AK17" s="93">
        <v>183</v>
      </c>
      <c r="AL17" s="93">
        <v>173</v>
      </c>
      <c r="AM17" s="93">
        <v>208</v>
      </c>
      <c r="AN17" s="93">
        <v>205</v>
      </c>
      <c r="AO17" s="141"/>
      <c r="AP17" s="93">
        <v>188</v>
      </c>
      <c r="AQ17" s="93">
        <v>213</v>
      </c>
      <c r="AR17" s="93">
        <v>212</v>
      </c>
      <c r="AS17" s="93">
        <v>214</v>
      </c>
      <c r="AT17" s="93">
        <v>194</v>
      </c>
      <c r="AU17" s="93">
        <v>180</v>
      </c>
      <c r="AV17" s="93">
        <v>204</v>
      </c>
      <c r="AW17" s="93">
        <v>157</v>
      </c>
      <c r="AX17" s="93">
        <v>144</v>
      </c>
      <c r="AY17" s="93">
        <v>213</v>
      </c>
      <c r="AZ17" s="93">
        <v>181</v>
      </c>
      <c r="BA17" s="93">
        <v>162</v>
      </c>
      <c r="BB17" s="93">
        <v>129</v>
      </c>
      <c r="BC17" s="93">
        <v>157</v>
      </c>
      <c r="BD17" s="93">
        <v>176</v>
      </c>
      <c r="BE17" s="93">
        <v>186</v>
      </c>
      <c r="BF17" s="93">
        <v>186</v>
      </c>
      <c r="BG17" s="93">
        <v>178</v>
      </c>
      <c r="BH17" s="93">
        <v>205</v>
      </c>
      <c r="BI17" s="93">
        <v>238</v>
      </c>
      <c r="BJ17" s="141"/>
      <c r="BK17" s="93">
        <v>192</v>
      </c>
      <c r="BL17" s="93">
        <v>221</v>
      </c>
      <c r="BM17" s="93">
        <v>195</v>
      </c>
      <c r="BN17" s="93">
        <v>150</v>
      </c>
      <c r="BO17" s="93">
        <v>185</v>
      </c>
      <c r="BP17" s="93">
        <v>181</v>
      </c>
      <c r="BQ17" s="93">
        <v>191</v>
      </c>
      <c r="BR17" s="93">
        <v>182</v>
      </c>
      <c r="BS17" s="93">
        <v>142</v>
      </c>
      <c r="BT17" s="93">
        <v>201</v>
      </c>
      <c r="BU17" s="93">
        <v>190</v>
      </c>
      <c r="BV17" s="93">
        <v>251</v>
      </c>
      <c r="BW17" s="93">
        <v>173</v>
      </c>
      <c r="BX17" s="93">
        <v>168</v>
      </c>
      <c r="BY17" s="93">
        <v>178</v>
      </c>
      <c r="BZ17" s="93">
        <v>171</v>
      </c>
      <c r="CA17" s="93">
        <v>192</v>
      </c>
      <c r="CB17" s="93">
        <v>224</v>
      </c>
      <c r="CC17" s="93">
        <v>223</v>
      </c>
      <c r="CD17" s="93">
        <v>186</v>
      </c>
      <c r="CE17" s="142"/>
      <c r="CF17" s="120">
        <v>221</v>
      </c>
      <c r="CG17" s="120">
        <v>159</v>
      </c>
      <c r="CH17" s="120">
        <v>202</v>
      </c>
      <c r="CI17" s="120">
        <v>171</v>
      </c>
      <c r="CJ17" s="120">
        <v>171</v>
      </c>
      <c r="CK17" s="120">
        <v>223</v>
      </c>
      <c r="CL17" s="120">
        <v>204</v>
      </c>
      <c r="CM17" s="120">
        <v>167</v>
      </c>
      <c r="CN17" s="120">
        <v>255</v>
      </c>
      <c r="CO17" s="120">
        <v>150</v>
      </c>
      <c r="CP17" s="120">
        <v>158</v>
      </c>
      <c r="CQ17" s="120">
        <v>276</v>
      </c>
      <c r="CR17" s="120">
        <v>184</v>
      </c>
      <c r="CS17" s="120">
        <v>187</v>
      </c>
      <c r="CT17" s="120">
        <v>195</v>
      </c>
      <c r="CU17" s="120">
        <v>161</v>
      </c>
      <c r="CV17" s="120">
        <v>159</v>
      </c>
      <c r="CW17" s="120">
        <v>138</v>
      </c>
      <c r="CX17" s="120">
        <v>186</v>
      </c>
      <c r="CY17" s="120">
        <v>153</v>
      </c>
      <c r="CZ17" s="120">
        <v>140</v>
      </c>
      <c r="DA17" s="120">
        <v>246</v>
      </c>
      <c r="DB17" s="120">
        <v>161</v>
      </c>
      <c r="DC17" s="120">
        <v>177</v>
      </c>
      <c r="DD17" s="120">
        <v>211</v>
      </c>
      <c r="DE17" s="120">
        <v>152</v>
      </c>
      <c r="DF17" s="120">
        <v>170</v>
      </c>
      <c r="DG17" s="120">
        <v>160</v>
      </c>
      <c r="DH17" s="120">
        <v>205</v>
      </c>
      <c r="DI17" s="120">
        <v>188</v>
      </c>
      <c r="DJ17" s="120">
        <v>168</v>
      </c>
      <c r="DK17" s="120">
        <v>180</v>
      </c>
      <c r="DL17" s="120">
        <v>138</v>
      </c>
      <c r="DM17" s="120">
        <v>175</v>
      </c>
      <c r="DN17" s="120">
        <v>178</v>
      </c>
      <c r="DO17" s="120">
        <v>199</v>
      </c>
      <c r="DP17" s="120">
        <v>178</v>
      </c>
      <c r="DQ17" s="120">
        <v>153</v>
      </c>
      <c r="DR17" s="120">
        <v>165</v>
      </c>
      <c r="DS17" s="120">
        <v>138</v>
      </c>
      <c r="DT17" s="120">
        <v>190</v>
      </c>
      <c r="DU17" s="120">
        <v>200</v>
      </c>
      <c r="DV17" s="120">
        <v>159</v>
      </c>
      <c r="DW17" s="120">
        <v>213</v>
      </c>
      <c r="DX17" s="120">
        <v>143</v>
      </c>
      <c r="DY17" s="120">
        <v>183</v>
      </c>
      <c r="DZ17" s="120">
        <v>177</v>
      </c>
      <c r="EA17" s="120">
        <v>204</v>
      </c>
    </row>
    <row r="18" spans="1:131" s="103" customFormat="1" ht="16.5" thickBot="1">
      <c r="A18" s="131">
        <v>15</v>
      </c>
      <c r="B18" s="154" t="s">
        <v>51</v>
      </c>
      <c r="C18" s="274" t="s">
        <v>52</v>
      </c>
      <c r="D18" s="377">
        <f t="shared" si="0"/>
        <v>19459</v>
      </c>
      <c r="E18" s="390">
        <f t="shared" si="1"/>
        <v>96</v>
      </c>
      <c r="F18" s="378">
        <f t="shared" si="2"/>
        <v>202.69791666666666</v>
      </c>
      <c r="G18" s="335">
        <v>40</v>
      </c>
      <c r="H18" s="335">
        <v>7995</v>
      </c>
      <c r="I18" s="336">
        <v>16</v>
      </c>
      <c r="J18" s="336">
        <v>3234</v>
      </c>
      <c r="K18" s="336">
        <v>20</v>
      </c>
      <c r="L18" s="336">
        <v>4180</v>
      </c>
      <c r="M18" s="335">
        <v>20</v>
      </c>
      <c r="N18" s="337">
        <v>4050</v>
      </c>
      <c r="O18" s="363">
        <f>IF(P18&gt;0,AVERAGE(U18:EA18),"")</f>
        <v>178.07291666666666</v>
      </c>
      <c r="P18" s="385">
        <f>COUNT(U18:EA18)</f>
        <v>96</v>
      </c>
      <c r="Q18" s="369">
        <f>SUM(U18:EA18)</f>
        <v>17095</v>
      </c>
      <c r="R18" s="369">
        <f>MIN(U18:EA18)</f>
        <v>125</v>
      </c>
      <c r="S18" s="369">
        <f>MAX(U18:EA18)</f>
        <v>233</v>
      </c>
      <c r="T18" s="370">
        <f t="shared" si="3"/>
        <v>108</v>
      </c>
      <c r="U18" s="116">
        <v>182</v>
      </c>
      <c r="V18" s="99">
        <v>189</v>
      </c>
      <c r="W18" s="99">
        <v>180</v>
      </c>
      <c r="X18" s="99">
        <v>175</v>
      </c>
      <c r="Y18" s="99">
        <v>159</v>
      </c>
      <c r="Z18" s="99">
        <v>158</v>
      </c>
      <c r="AA18" s="99">
        <v>155</v>
      </c>
      <c r="AB18" s="99">
        <v>159</v>
      </c>
      <c r="AC18" s="101">
        <v>190</v>
      </c>
      <c r="AD18" s="101">
        <v>203</v>
      </c>
      <c r="AE18" s="101">
        <v>179</v>
      </c>
      <c r="AF18" s="101">
        <v>214</v>
      </c>
      <c r="AG18" s="101">
        <v>165</v>
      </c>
      <c r="AH18" s="101">
        <v>183</v>
      </c>
      <c r="AI18" s="101">
        <v>215</v>
      </c>
      <c r="AJ18" s="101">
        <v>182</v>
      </c>
      <c r="AK18" s="101">
        <v>162</v>
      </c>
      <c r="AL18" s="101">
        <v>219</v>
      </c>
      <c r="AM18" s="101">
        <v>196</v>
      </c>
      <c r="AN18" s="101">
        <v>193</v>
      </c>
      <c r="AO18" s="143"/>
      <c r="AP18" s="101">
        <v>215</v>
      </c>
      <c r="AQ18" s="101">
        <v>200</v>
      </c>
      <c r="AR18" s="101">
        <v>158</v>
      </c>
      <c r="AS18" s="101">
        <v>186</v>
      </c>
      <c r="AT18" s="99">
        <v>198</v>
      </c>
      <c r="AU18" s="99">
        <v>179</v>
      </c>
      <c r="AV18" s="99">
        <v>178</v>
      </c>
      <c r="AW18" s="99">
        <v>178</v>
      </c>
      <c r="AX18" s="101">
        <v>140</v>
      </c>
      <c r="AY18" s="101">
        <v>172</v>
      </c>
      <c r="AZ18" s="101">
        <v>168</v>
      </c>
      <c r="BA18" s="101">
        <v>151</v>
      </c>
      <c r="BB18" s="101">
        <v>170</v>
      </c>
      <c r="BC18" s="101">
        <v>158</v>
      </c>
      <c r="BD18" s="101">
        <v>170</v>
      </c>
      <c r="BE18" s="101">
        <v>213</v>
      </c>
      <c r="BF18" s="101">
        <v>197</v>
      </c>
      <c r="BG18" s="101">
        <v>215</v>
      </c>
      <c r="BH18" s="101">
        <v>210</v>
      </c>
      <c r="BI18" s="101">
        <v>216</v>
      </c>
      <c r="BJ18" s="143"/>
      <c r="BK18" s="102"/>
      <c r="BL18" s="102"/>
      <c r="BM18" s="102"/>
      <c r="BN18" s="102"/>
      <c r="BO18" s="101">
        <v>125</v>
      </c>
      <c r="BP18" s="101">
        <v>191</v>
      </c>
      <c r="BQ18" s="101">
        <v>179</v>
      </c>
      <c r="BR18" s="101">
        <v>180</v>
      </c>
      <c r="BS18" s="101">
        <v>186</v>
      </c>
      <c r="BT18" s="101">
        <v>200</v>
      </c>
      <c r="BU18" s="101">
        <v>164</v>
      </c>
      <c r="BV18" s="101">
        <v>233</v>
      </c>
      <c r="BW18" s="101">
        <v>142</v>
      </c>
      <c r="BX18" s="101">
        <v>179</v>
      </c>
      <c r="BY18" s="101">
        <v>192</v>
      </c>
      <c r="BZ18" s="101">
        <v>179</v>
      </c>
      <c r="CA18" s="101">
        <v>171</v>
      </c>
      <c r="CB18" s="101">
        <v>181</v>
      </c>
      <c r="CC18" s="101">
        <v>156</v>
      </c>
      <c r="CD18" s="101">
        <v>152</v>
      </c>
      <c r="CE18" s="144"/>
      <c r="CF18" s="101">
        <v>154</v>
      </c>
      <c r="CG18" s="101">
        <v>168</v>
      </c>
      <c r="CH18" s="101">
        <v>189</v>
      </c>
      <c r="CI18" s="101">
        <v>149</v>
      </c>
      <c r="CJ18" s="101">
        <v>200</v>
      </c>
      <c r="CK18" s="101">
        <v>165</v>
      </c>
      <c r="CL18" s="101">
        <v>193</v>
      </c>
      <c r="CM18" s="101">
        <v>155</v>
      </c>
      <c r="CN18" s="101">
        <v>155</v>
      </c>
      <c r="CO18" s="101">
        <v>184</v>
      </c>
      <c r="CP18" s="101">
        <v>199</v>
      </c>
      <c r="CQ18" s="101">
        <v>193</v>
      </c>
      <c r="CR18" s="101">
        <v>184</v>
      </c>
      <c r="CS18" s="101">
        <v>150</v>
      </c>
      <c r="CT18" s="101">
        <v>154</v>
      </c>
      <c r="CU18" s="101">
        <v>190</v>
      </c>
      <c r="CV18" s="101">
        <v>184</v>
      </c>
      <c r="CW18" s="101">
        <v>159</v>
      </c>
      <c r="CX18" s="101">
        <v>202</v>
      </c>
      <c r="CY18" s="101">
        <v>164</v>
      </c>
      <c r="CZ18" s="101">
        <v>174</v>
      </c>
      <c r="DA18" s="101">
        <v>186</v>
      </c>
      <c r="DB18" s="101">
        <v>170</v>
      </c>
      <c r="DC18" s="101">
        <v>204</v>
      </c>
      <c r="DD18" s="101">
        <v>201</v>
      </c>
      <c r="DE18" s="101">
        <v>171</v>
      </c>
      <c r="DF18" s="101">
        <v>178</v>
      </c>
      <c r="DG18" s="101">
        <v>180</v>
      </c>
      <c r="DH18" s="101">
        <v>179</v>
      </c>
      <c r="DI18" s="101">
        <v>162</v>
      </c>
      <c r="DJ18" s="101">
        <v>181</v>
      </c>
      <c r="DK18" s="101">
        <v>145</v>
      </c>
      <c r="DL18" s="101">
        <v>153</v>
      </c>
      <c r="DM18" s="101">
        <v>180</v>
      </c>
      <c r="DN18" s="101">
        <v>167</v>
      </c>
      <c r="DO18" s="101">
        <v>197</v>
      </c>
      <c r="DP18" s="101">
        <v>158</v>
      </c>
      <c r="DQ18" s="101">
        <v>165</v>
      </c>
      <c r="DR18" s="101">
        <v>165</v>
      </c>
      <c r="DS18" s="101">
        <v>148</v>
      </c>
      <c r="DT18" s="104"/>
      <c r="DU18" s="104"/>
      <c r="DV18" s="104"/>
      <c r="DW18" s="104"/>
      <c r="DX18" s="104"/>
      <c r="DY18" s="104"/>
      <c r="DZ18" s="104"/>
      <c r="EA18" s="104"/>
    </row>
    <row r="19" spans="1:131" s="103" customFormat="1" ht="15.75">
      <c r="A19" s="131">
        <v>16</v>
      </c>
      <c r="B19" s="154" t="s">
        <v>41</v>
      </c>
      <c r="C19" s="274" t="s">
        <v>42</v>
      </c>
      <c r="D19" s="377">
        <f t="shared" si="0"/>
        <v>10531</v>
      </c>
      <c r="E19" s="390">
        <f t="shared" si="1"/>
        <v>52</v>
      </c>
      <c r="F19" s="378">
        <f t="shared" si="2"/>
        <v>202.51923076923077</v>
      </c>
      <c r="G19" s="335">
        <v>28</v>
      </c>
      <c r="H19" s="335">
        <v>5727</v>
      </c>
      <c r="I19" s="336">
        <v>12</v>
      </c>
      <c r="J19" s="336">
        <v>2365</v>
      </c>
      <c r="K19" s="336">
        <v>4</v>
      </c>
      <c r="L19" s="336">
        <v>730</v>
      </c>
      <c r="M19" s="335">
        <v>8</v>
      </c>
      <c r="N19" s="337">
        <v>1709</v>
      </c>
      <c r="O19" s="363">
        <f>IF(P19&gt;0,AVERAGE(U19:EA19),"")</f>
        <v>181.82692307692307</v>
      </c>
      <c r="P19" s="385">
        <f>COUNT(U19:EA19)</f>
        <v>52</v>
      </c>
      <c r="Q19" s="369">
        <f>SUM(U19:EA19)</f>
        <v>9455</v>
      </c>
      <c r="R19" s="369">
        <f>MIN(U19:EA19)</f>
        <v>138</v>
      </c>
      <c r="S19" s="369">
        <f>MAX(U19:EA19)</f>
        <v>247</v>
      </c>
      <c r="T19" s="370">
        <f t="shared" si="3"/>
        <v>109</v>
      </c>
      <c r="U19" s="138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1">
        <v>175</v>
      </c>
      <c r="AH19" s="91">
        <v>222</v>
      </c>
      <c r="AI19" s="91">
        <v>213</v>
      </c>
      <c r="AJ19" s="91">
        <v>189</v>
      </c>
      <c r="AK19" s="91">
        <v>178</v>
      </c>
      <c r="AL19" s="91">
        <v>200</v>
      </c>
      <c r="AM19" s="91">
        <v>201</v>
      </c>
      <c r="AN19" s="91">
        <v>167</v>
      </c>
      <c r="AO19" s="139"/>
      <c r="AP19" s="97"/>
      <c r="AQ19" s="97"/>
      <c r="AR19" s="97"/>
      <c r="AS19" s="97"/>
      <c r="AT19" s="91">
        <v>148</v>
      </c>
      <c r="AU19" s="91">
        <v>151</v>
      </c>
      <c r="AV19" s="91">
        <v>178</v>
      </c>
      <c r="AW19" s="91">
        <v>181</v>
      </c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135"/>
      <c r="BK19" s="91">
        <v>247</v>
      </c>
      <c r="BL19" s="91">
        <v>152</v>
      </c>
      <c r="BM19" s="91">
        <v>156</v>
      </c>
      <c r="BN19" s="91">
        <v>168</v>
      </c>
      <c r="BO19" s="91">
        <v>172</v>
      </c>
      <c r="BP19" s="91">
        <v>175</v>
      </c>
      <c r="BQ19" s="91">
        <v>181</v>
      </c>
      <c r="BR19" s="91">
        <v>191</v>
      </c>
      <c r="BS19" s="97"/>
      <c r="BT19" s="97"/>
      <c r="BU19" s="97"/>
      <c r="BV19" s="97"/>
      <c r="BW19" s="91">
        <v>166</v>
      </c>
      <c r="BX19" s="91">
        <v>241</v>
      </c>
      <c r="BY19" s="91">
        <v>138</v>
      </c>
      <c r="BZ19" s="91">
        <v>170</v>
      </c>
      <c r="CA19" s="97"/>
      <c r="CB19" s="97"/>
      <c r="CC19" s="97"/>
      <c r="CD19" s="97"/>
      <c r="CE19" s="140"/>
      <c r="CF19" s="92">
        <v>171</v>
      </c>
      <c r="CG19" s="92">
        <v>156</v>
      </c>
      <c r="CH19" s="92">
        <v>199</v>
      </c>
      <c r="CI19" s="92">
        <v>140</v>
      </c>
      <c r="CJ19" s="92">
        <v>151</v>
      </c>
      <c r="CK19" s="92">
        <v>171</v>
      </c>
      <c r="CL19" s="92">
        <v>191</v>
      </c>
      <c r="CM19" s="92">
        <v>203</v>
      </c>
      <c r="CN19" s="91">
        <v>197</v>
      </c>
      <c r="CO19" s="91">
        <v>182</v>
      </c>
      <c r="CP19" s="91">
        <v>211</v>
      </c>
      <c r="CQ19" s="91">
        <v>191</v>
      </c>
      <c r="CR19" s="135"/>
      <c r="CS19" s="135"/>
      <c r="CT19" s="135"/>
      <c r="CU19" s="135"/>
      <c r="CV19" s="91">
        <v>168</v>
      </c>
      <c r="CW19" s="91">
        <v>222</v>
      </c>
      <c r="CX19" s="91">
        <v>152</v>
      </c>
      <c r="CY19" s="91">
        <v>168</v>
      </c>
      <c r="CZ19" s="135"/>
      <c r="DA19" s="135"/>
      <c r="DB19" s="135"/>
      <c r="DC19" s="135"/>
      <c r="DD19" s="91">
        <v>190</v>
      </c>
      <c r="DE19" s="91">
        <v>173</v>
      </c>
      <c r="DF19" s="91">
        <v>173</v>
      </c>
      <c r="DG19" s="91">
        <v>158</v>
      </c>
      <c r="DH19" s="91">
        <v>198</v>
      </c>
      <c r="DI19" s="91">
        <v>146</v>
      </c>
      <c r="DJ19" s="91">
        <v>204</v>
      </c>
      <c r="DK19" s="91">
        <v>194</v>
      </c>
      <c r="DL19" s="135"/>
      <c r="DM19" s="135"/>
      <c r="DN19" s="135"/>
      <c r="DO19" s="135"/>
      <c r="DP19" s="91">
        <v>191</v>
      </c>
      <c r="DQ19" s="91">
        <v>209</v>
      </c>
      <c r="DR19" s="91">
        <v>197</v>
      </c>
      <c r="DS19" s="91">
        <v>189</v>
      </c>
      <c r="DT19" s="135"/>
      <c r="DU19" s="135"/>
      <c r="DV19" s="135"/>
      <c r="DW19" s="135"/>
      <c r="DX19" s="135"/>
      <c r="DY19" s="135"/>
      <c r="DZ19" s="135"/>
      <c r="EA19" s="135"/>
    </row>
    <row r="20" spans="1:131" s="103" customFormat="1" ht="15.75" customHeight="1">
      <c r="A20" s="131">
        <v>17</v>
      </c>
      <c r="B20" s="154" t="s">
        <v>23</v>
      </c>
      <c r="C20" s="274" t="s">
        <v>24</v>
      </c>
      <c r="D20" s="377">
        <f t="shared" si="0"/>
        <v>14156</v>
      </c>
      <c r="E20" s="390">
        <f t="shared" si="1"/>
        <v>70</v>
      </c>
      <c r="F20" s="378">
        <f t="shared" si="2"/>
        <v>202.22857142857143</v>
      </c>
      <c r="G20" s="335">
        <v>34</v>
      </c>
      <c r="H20" s="335">
        <v>6820</v>
      </c>
      <c r="I20" s="336">
        <v>12</v>
      </c>
      <c r="J20" s="336">
        <v>2450</v>
      </c>
      <c r="K20" s="336">
        <v>8</v>
      </c>
      <c r="L20" s="336">
        <v>1557</v>
      </c>
      <c r="M20" s="335">
        <v>16</v>
      </c>
      <c r="N20" s="337">
        <v>3329</v>
      </c>
      <c r="O20" s="363">
        <f>IF(P20&gt;0,AVERAGE(U20:EA20),"")</f>
        <v>174.75714285714287</v>
      </c>
      <c r="P20" s="385">
        <f>COUNT(U20:EA20)</f>
        <v>70</v>
      </c>
      <c r="Q20" s="369">
        <f>SUM(U20:EA20)</f>
        <v>12233</v>
      </c>
      <c r="R20" s="369">
        <f>MIN(U20:EA20)</f>
        <v>127</v>
      </c>
      <c r="S20" s="369">
        <f>MAX(U20:EA20)</f>
        <v>221</v>
      </c>
      <c r="T20" s="370">
        <f t="shared" si="3"/>
        <v>94</v>
      </c>
      <c r="U20" s="106">
        <v>161</v>
      </c>
      <c r="V20" s="92">
        <v>164</v>
      </c>
      <c r="W20" s="92">
        <v>177</v>
      </c>
      <c r="X20" s="92">
        <v>168</v>
      </c>
      <c r="Y20" s="95"/>
      <c r="Z20" s="95"/>
      <c r="AA20" s="95"/>
      <c r="AB20" s="95"/>
      <c r="AC20" s="92">
        <v>144</v>
      </c>
      <c r="AD20" s="92">
        <v>171</v>
      </c>
      <c r="AE20" s="92">
        <v>203</v>
      </c>
      <c r="AF20" s="92">
        <v>221</v>
      </c>
      <c r="AG20" s="92">
        <v>179</v>
      </c>
      <c r="AH20" s="92">
        <v>171</v>
      </c>
      <c r="AI20" s="92">
        <v>199</v>
      </c>
      <c r="AJ20" s="92">
        <v>216</v>
      </c>
      <c r="AK20" s="92">
        <v>185</v>
      </c>
      <c r="AL20" s="92">
        <v>193</v>
      </c>
      <c r="AM20" s="92">
        <v>185</v>
      </c>
      <c r="AN20" s="92">
        <v>184</v>
      </c>
      <c r="AO20" s="141"/>
      <c r="AP20" s="95"/>
      <c r="AQ20" s="95"/>
      <c r="AR20" s="95"/>
      <c r="AS20" s="95"/>
      <c r="AT20" s="92">
        <v>181</v>
      </c>
      <c r="AU20" s="92">
        <v>167</v>
      </c>
      <c r="AV20" s="92">
        <v>161</v>
      </c>
      <c r="AW20" s="92">
        <v>210</v>
      </c>
      <c r="AX20" s="95"/>
      <c r="AY20" s="95"/>
      <c r="AZ20" s="95"/>
      <c r="BA20" s="95"/>
      <c r="BB20" s="92">
        <v>158</v>
      </c>
      <c r="BC20" s="92">
        <v>169</v>
      </c>
      <c r="BD20" s="92">
        <v>158</v>
      </c>
      <c r="BE20" s="92">
        <v>165</v>
      </c>
      <c r="BF20" s="95"/>
      <c r="BG20" s="95"/>
      <c r="BH20" s="95"/>
      <c r="BI20" s="95"/>
      <c r="BJ20" s="141"/>
      <c r="BK20" s="95"/>
      <c r="BL20" s="95"/>
      <c r="BM20" s="95"/>
      <c r="BN20" s="95"/>
      <c r="BO20" s="92">
        <v>183</v>
      </c>
      <c r="BP20" s="92">
        <v>180</v>
      </c>
      <c r="BQ20" s="92">
        <v>199</v>
      </c>
      <c r="BR20" s="92">
        <v>156</v>
      </c>
      <c r="BS20" s="92">
        <v>202</v>
      </c>
      <c r="BT20" s="92">
        <v>190</v>
      </c>
      <c r="BU20" s="92">
        <v>207</v>
      </c>
      <c r="BV20" s="92">
        <v>198</v>
      </c>
      <c r="BW20" s="92">
        <v>155</v>
      </c>
      <c r="BX20" s="92">
        <v>127</v>
      </c>
      <c r="BY20" s="92">
        <v>164</v>
      </c>
      <c r="BZ20" s="92">
        <v>153</v>
      </c>
      <c r="CA20" s="95"/>
      <c r="CB20" s="95"/>
      <c r="CC20" s="95"/>
      <c r="CD20" s="95"/>
      <c r="CE20" s="142"/>
      <c r="CF20" s="92">
        <v>169</v>
      </c>
      <c r="CG20" s="92">
        <v>155</v>
      </c>
      <c r="CH20" s="92">
        <v>138</v>
      </c>
      <c r="CI20" s="92">
        <v>177</v>
      </c>
      <c r="CJ20" s="92">
        <v>177</v>
      </c>
      <c r="CK20" s="92">
        <v>187</v>
      </c>
      <c r="CL20" s="92">
        <v>179</v>
      </c>
      <c r="CM20" s="92">
        <v>156</v>
      </c>
      <c r="CN20" s="92">
        <v>164</v>
      </c>
      <c r="CO20" s="92">
        <v>196</v>
      </c>
      <c r="CP20" s="92">
        <v>213</v>
      </c>
      <c r="CQ20" s="92">
        <v>164</v>
      </c>
      <c r="CR20" s="92">
        <v>214</v>
      </c>
      <c r="CS20" s="92">
        <v>156</v>
      </c>
      <c r="CT20" s="92">
        <v>161</v>
      </c>
      <c r="CU20" s="92">
        <v>205</v>
      </c>
      <c r="CV20" s="136"/>
      <c r="CW20" s="136"/>
      <c r="CX20" s="92">
        <v>157</v>
      </c>
      <c r="CY20" s="92">
        <v>180</v>
      </c>
      <c r="CZ20" s="92">
        <v>149</v>
      </c>
      <c r="DA20" s="92">
        <v>172</v>
      </c>
      <c r="DB20" s="92">
        <v>157</v>
      </c>
      <c r="DC20" s="92">
        <v>147</v>
      </c>
      <c r="DD20" s="92"/>
      <c r="DE20" s="92"/>
      <c r="DF20" s="92"/>
      <c r="DG20" s="92"/>
      <c r="DH20" s="92">
        <v>171</v>
      </c>
      <c r="DI20" s="92">
        <v>176</v>
      </c>
      <c r="DJ20" s="92">
        <v>190</v>
      </c>
      <c r="DK20" s="92">
        <v>154</v>
      </c>
      <c r="DL20" s="136"/>
      <c r="DM20" s="136"/>
      <c r="DN20" s="136"/>
      <c r="DO20" s="136"/>
      <c r="DP20" s="92">
        <v>164</v>
      </c>
      <c r="DQ20" s="92">
        <v>131</v>
      </c>
      <c r="DR20" s="92">
        <v>182</v>
      </c>
      <c r="DS20" s="92">
        <v>148</v>
      </c>
      <c r="DT20" s="136"/>
      <c r="DU20" s="136"/>
      <c r="DV20" s="136"/>
      <c r="DW20" s="136"/>
      <c r="DX20" s="92">
        <v>194</v>
      </c>
      <c r="DY20" s="92">
        <v>200</v>
      </c>
      <c r="DZ20" s="92">
        <v>168</v>
      </c>
      <c r="EA20" s="92">
        <v>178</v>
      </c>
    </row>
    <row r="21" spans="1:131" s="103" customFormat="1" ht="16.5" thickBot="1">
      <c r="A21" s="131">
        <v>18</v>
      </c>
      <c r="B21" s="154" t="s">
        <v>17</v>
      </c>
      <c r="C21" s="274" t="s">
        <v>15</v>
      </c>
      <c r="D21" s="377">
        <f t="shared" si="0"/>
        <v>10511</v>
      </c>
      <c r="E21" s="390">
        <f t="shared" si="1"/>
        <v>52</v>
      </c>
      <c r="F21" s="378">
        <f t="shared" si="2"/>
        <v>202.1346153846154</v>
      </c>
      <c r="G21" s="335">
        <v>24</v>
      </c>
      <c r="H21" s="335">
        <v>4755</v>
      </c>
      <c r="I21" s="337">
        <v>4</v>
      </c>
      <c r="J21" s="337">
        <v>719</v>
      </c>
      <c r="K21" s="337">
        <v>16</v>
      </c>
      <c r="L21" s="337">
        <v>3497</v>
      </c>
      <c r="M21" s="335">
        <v>8</v>
      </c>
      <c r="N21" s="337">
        <v>1540</v>
      </c>
      <c r="O21" s="363">
        <f>IF(P21&gt;0,AVERAGE(U21:EA21),"")</f>
        <v>186.21153846153845</v>
      </c>
      <c r="P21" s="385">
        <f>COUNT(U21:EA21)</f>
        <v>52</v>
      </c>
      <c r="Q21" s="369">
        <f>SUM(U21:EA21)</f>
        <v>9683</v>
      </c>
      <c r="R21" s="369">
        <f>MIN(U21:EA21)</f>
        <v>146</v>
      </c>
      <c r="S21" s="369">
        <f>MAX(U21:EA21)</f>
        <v>256</v>
      </c>
      <c r="T21" s="370">
        <f t="shared" si="3"/>
        <v>110</v>
      </c>
      <c r="U21" s="112"/>
      <c r="V21" s="104"/>
      <c r="W21" s="104"/>
      <c r="X21" s="104"/>
      <c r="Y21" s="101">
        <v>191</v>
      </c>
      <c r="Z21" s="101">
        <v>210</v>
      </c>
      <c r="AA21" s="101">
        <v>171</v>
      </c>
      <c r="AB21" s="101">
        <v>183</v>
      </c>
      <c r="AC21" s="99">
        <v>180</v>
      </c>
      <c r="AD21" s="99">
        <v>159</v>
      </c>
      <c r="AE21" s="99">
        <v>176</v>
      </c>
      <c r="AF21" s="99">
        <v>174</v>
      </c>
      <c r="AG21" s="102"/>
      <c r="AH21" s="102"/>
      <c r="AI21" s="102"/>
      <c r="AJ21" s="102"/>
      <c r="AK21" s="104"/>
      <c r="AL21" s="104"/>
      <c r="AM21" s="104"/>
      <c r="AN21" s="104"/>
      <c r="AO21" s="143"/>
      <c r="AP21" s="99">
        <v>211</v>
      </c>
      <c r="AQ21" s="99">
        <v>200</v>
      </c>
      <c r="AR21" s="99">
        <v>214</v>
      </c>
      <c r="AS21" s="99">
        <v>242</v>
      </c>
      <c r="AT21" s="99">
        <v>203</v>
      </c>
      <c r="AU21" s="99">
        <v>222</v>
      </c>
      <c r="AV21" s="99">
        <v>166</v>
      </c>
      <c r="AW21" s="99">
        <v>183</v>
      </c>
      <c r="AX21" s="99">
        <v>205</v>
      </c>
      <c r="AY21" s="99">
        <v>166</v>
      </c>
      <c r="AZ21" s="99">
        <v>187</v>
      </c>
      <c r="BA21" s="99">
        <v>206</v>
      </c>
      <c r="BB21" s="104"/>
      <c r="BC21" s="104"/>
      <c r="BD21" s="104"/>
      <c r="BE21" s="104"/>
      <c r="BF21" s="99">
        <v>179</v>
      </c>
      <c r="BG21" s="99">
        <v>198</v>
      </c>
      <c r="BH21" s="99">
        <v>226</v>
      </c>
      <c r="BI21" s="99">
        <v>149</v>
      </c>
      <c r="BJ21" s="143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99">
        <v>163</v>
      </c>
      <c r="BX21" s="99">
        <v>158</v>
      </c>
      <c r="BY21" s="99">
        <v>172</v>
      </c>
      <c r="BZ21" s="99">
        <v>158</v>
      </c>
      <c r="CA21" s="104"/>
      <c r="CB21" s="104"/>
      <c r="CC21" s="104"/>
      <c r="CD21" s="104"/>
      <c r="CE21" s="144"/>
      <c r="CF21" s="124">
        <v>200</v>
      </c>
      <c r="CG21" s="124">
        <v>169</v>
      </c>
      <c r="CH21" s="124">
        <v>168</v>
      </c>
      <c r="CI21" s="124">
        <v>183</v>
      </c>
      <c r="CJ21" s="124">
        <v>225</v>
      </c>
      <c r="CK21" s="124">
        <v>190</v>
      </c>
      <c r="CL21" s="124">
        <v>203</v>
      </c>
      <c r="CM21" s="124">
        <v>199</v>
      </c>
      <c r="CN21" s="124">
        <v>179</v>
      </c>
      <c r="CO21" s="124">
        <v>191</v>
      </c>
      <c r="CP21" s="124">
        <v>175</v>
      </c>
      <c r="CQ21" s="124">
        <v>168</v>
      </c>
      <c r="CR21" s="104"/>
      <c r="CS21" s="104"/>
      <c r="CT21" s="104"/>
      <c r="CU21" s="104"/>
      <c r="CV21" s="124">
        <v>151</v>
      </c>
      <c r="CW21" s="124">
        <v>180</v>
      </c>
      <c r="CX21" s="124">
        <v>189</v>
      </c>
      <c r="CY21" s="124">
        <v>256</v>
      </c>
      <c r="CZ21" s="124">
        <v>212</v>
      </c>
      <c r="DA21" s="124">
        <v>146</v>
      </c>
      <c r="DB21" s="124">
        <v>161</v>
      </c>
      <c r="DC21" s="124">
        <v>190</v>
      </c>
      <c r="DD21" s="104"/>
      <c r="DE21" s="104"/>
      <c r="DF21" s="104"/>
      <c r="DG21" s="104"/>
      <c r="DH21" s="104"/>
      <c r="DI21" s="104"/>
      <c r="DJ21" s="104"/>
      <c r="DK21" s="104"/>
      <c r="DL21" s="124">
        <v>186</v>
      </c>
      <c r="DM21" s="124">
        <v>172</v>
      </c>
      <c r="DN21" s="124">
        <v>167</v>
      </c>
      <c r="DO21" s="124">
        <v>171</v>
      </c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</row>
    <row r="22" spans="1:131" s="103" customFormat="1" ht="15.75">
      <c r="A22" s="131">
        <v>19</v>
      </c>
      <c r="B22" s="154" t="s">
        <v>21</v>
      </c>
      <c r="C22" s="274" t="s">
        <v>20</v>
      </c>
      <c r="D22" s="377">
        <f t="shared" si="0"/>
        <v>21015</v>
      </c>
      <c r="E22" s="390">
        <f t="shared" si="1"/>
        <v>104</v>
      </c>
      <c r="F22" s="378">
        <f t="shared" si="2"/>
        <v>202.06730769230768</v>
      </c>
      <c r="G22" s="335">
        <v>48</v>
      </c>
      <c r="H22" s="335">
        <v>9799</v>
      </c>
      <c r="I22" s="335">
        <v>16</v>
      </c>
      <c r="J22" s="335">
        <v>3149</v>
      </c>
      <c r="K22" s="336">
        <v>20</v>
      </c>
      <c r="L22" s="336">
        <v>4192</v>
      </c>
      <c r="M22" s="335">
        <v>20</v>
      </c>
      <c r="N22" s="337">
        <v>3875</v>
      </c>
      <c r="O22" s="363">
        <f>IF(P22&gt;0,AVERAGE(U22:EA22),"")</f>
        <v>181.22115384615384</v>
      </c>
      <c r="P22" s="385">
        <f>COUNT(U22:EA22)</f>
        <v>104</v>
      </c>
      <c r="Q22" s="369">
        <f>SUM(U22:EA22)</f>
        <v>18847</v>
      </c>
      <c r="R22" s="369">
        <f>MIN(U22:EA22)</f>
        <v>134</v>
      </c>
      <c r="S22" s="369">
        <f>MAX(U22:EA22)</f>
        <v>244</v>
      </c>
      <c r="T22" s="370">
        <f t="shared" si="3"/>
        <v>110</v>
      </c>
      <c r="U22" s="105">
        <v>179</v>
      </c>
      <c r="V22" s="91">
        <v>179</v>
      </c>
      <c r="W22" s="91">
        <v>193</v>
      </c>
      <c r="X22" s="91">
        <v>158</v>
      </c>
      <c r="Y22" s="91">
        <v>158</v>
      </c>
      <c r="Z22" s="91">
        <v>169</v>
      </c>
      <c r="AA22" s="91">
        <v>193</v>
      </c>
      <c r="AB22" s="91">
        <v>199</v>
      </c>
      <c r="AC22" s="91">
        <v>164</v>
      </c>
      <c r="AD22" s="91">
        <v>166</v>
      </c>
      <c r="AE22" s="91">
        <v>188</v>
      </c>
      <c r="AF22" s="91">
        <v>165</v>
      </c>
      <c r="AG22" s="91">
        <v>187</v>
      </c>
      <c r="AH22" s="91">
        <v>181</v>
      </c>
      <c r="AI22" s="91">
        <v>204</v>
      </c>
      <c r="AJ22" s="91">
        <v>181</v>
      </c>
      <c r="AK22" s="91">
        <v>160</v>
      </c>
      <c r="AL22" s="91">
        <v>181</v>
      </c>
      <c r="AM22" s="91">
        <v>171</v>
      </c>
      <c r="AN22" s="91">
        <v>167</v>
      </c>
      <c r="AO22" s="139"/>
      <c r="AP22" s="91">
        <v>168</v>
      </c>
      <c r="AQ22" s="91">
        <v>186</v>
      </c>
      <c r="AR22" s="91">
        <v>189</v>
      </c>
      <c r="AS22" s="91">
        <v>179</v>
      </c>
      <c r="AT22" s="91">
        <v>144</v>
      </c>
      <c r="AU22" s="91">
        <v>222</v>
      </c>
      <c r="AV22" s="91">
        <v>173</v>
      </c>
      <c r="AW22" s="91">
        <v>199</v>
      </c>
      <c r="AX22" s="91">
        <v>154</v>
      </c>
      <c r="AY22" s="91">
        <v>169</v>
      </c>
      <c r="AZ22" s="91">
        <v>202</v>
      </c>
      <c r="BA22" s="91">
        <v>212</v>
      </c>
      <c r="BB22" s="91">
        <v>168</v>
      </c>
      <c r="BC22" s="91">
        <v>236</v>
      </c>
      <c r="BD22" s="91">
        <v>201</v>
      </c>
      <c r="BE22" s="91">
        <v>219</v>
      </c>
      <c r="BF22" s="91">
        <v>180</v>
      </c>
      <c r="BG22" s="91">
        <v>181</v>
      </c>
      <c r="BH22" s="91">
        <v>200</v>
      </c>
      <c r="BI22" s="91">
        <v>182</v>
      </c>
      <c r="BJ22" s="139"/>
      <c r="BK22" s="91">
        <v>188</v>
      </c>
      <c r="BL22" s="91">
        <v>174</v>
      </c>
      <c r="BM22" s="91">
        <v>166</v>
      </c>
      <c r="BN22" s="91">
        <v>201</v>
      </c>
      <c r="BO22" s="91">
        <v>185</v>
      </c>
      <c r="BP22" s="91">
        <v>166</v>
      </c>
      <c r="BQ22" s="91">
        <v>147</v>
      </c>
      <c r="BR22" s="91">
        <v>166</v>
      </c>
      <c r="BS22" s="91">
        <v>224</v>
      </c>
      <c r="BT22" s="91">
        <v>183</v>
      </c>
      <c r="BU22" s="91">
        <v>137</v>
      </c>
      <c r="BV22" s="91">
        <v>201</v>
      </c>
      <c r="BW22" s="91">
        <v>204</v>
      </c>
      <c r="BX22" s="91">
        <v>200</v>
      </c>
      <c r="BY22" s="91">
        <v>161</v>
      </c>
      <c r="BZ22" s="91">
        <v>150</v>
      </c>
      <c r="CA22" s="97"/>
      <c r="CB22" s="138"/>
      <c r="CC22" s="97"/>
      <c r="CD22" s="97"/>
      <c r="CE22" s="140"/>
      <c r="CF22" s="92">
        <v>186</v>
      </c>
      <c r="CG22" s="92">
        <v>149</v>
      </c>
      <c r="CH22" s="92">
        <v>150</v>
      </c>
      <c r="CI22" s="92">
        <v>193</v>
      </c>
      <c r="CJ22" s="92">
        <v>168</v>
      </c>
      <c r="CK22" s="92">
        <v>169</v>
      </c>
      <c r="CL22" s="92">
        <v>134</v>
      </c>
      <c r="CM22" s="92">
        <v>157</v>
      </c>
      <c r="CN22" s="92">
        <v>156</v>
      </c>
      <c r="CO22" s="92">
        <v>169</v>
      </c>
      <c r="CP22" s="92">
        <v>168</v>
      </c>
      <c r="CQ22" s="92">
        <v>183</v>
      </c>
      <c r="CR22" s="91">
        <v>202</v>
      </c>
      <c r="CS22" s="91">
        <v>135</v>
      </c>
      <c r="CT22" s="91">
        <v>161</v>
      </c>
      <c r="CU22" s="91">
        <v>188</v>
      </c>
      <c r="CV22" s="91">
        <v>166</v>
      </c>
      <c r="CW22" s="91">
        <v>200</v>
      </c>
      <c r="CX22" s="91">
        <v>180</v>
      </c>
      <c r="CY22" s="91">
        <v>193</v>
      </c>
      <c r="CZ22" s="92">
        <v>172</v>
      </c>
      <c r="DA22" s="92">
        <v>214</v>
      </c>
      <c r="DB22" s="92">
        <v>210</v>
      </c>
      <c r="DC22" s="92">
        <v>190</v>
      </c>
      <c r="DD22" s="91">
        <v>182</v>
      </c>
      <c r="DE22" s="91">
        <v>172</v>
      </c>
      <c r="DF22" s="91">
        <v>194</v>
      </c>
      <c r="DG22" s="91">
        <v>225</v>
      </c>
      <c r="DH22" s="91">
        <v>189</v>
      </c>
      <c r="DI22" s="91">
        <v>244</v>
      </c>
      <c r="DJ22" s="91">
        <v>170</v>
      </c>
      <c r="DK22" s="91">
        <v>156</v>
      </c>
      <c r="DL22" s="91">
        <v>186</v>
      </c>
      <c r="DM22" s="91">
        <v>189</v>
      </c>
      <c r="DN22" s="91">
        <v>181</v>
      </c>
      <c r="DO22" s="91">
        <v>186</v>
      </c>
      <c r="DP22" s="91">
        <v>188</v>
      </c>
      <c r="DQ22" s="91">
        <v>148</v>
      </c>
      <c r="DR22" s="91">
        <v>208</v>
      </c>
      <c r="DS22" s="91">
        <v>163</v>
      </c>
      <c r="DT22" s="91">
        <v>211</v>
      </c>
      <c r="DU22" s="91">
        <v>172</v>
      </c>
      <c r="DV22" s="91">
        <v>214</v>
      </c>
      <c r="DW22" s="91">
        <v>223</v>
      </c>
      <c r="DX22" s="92">
        <v>203</v>
      </c>
      <c r="DY22" s="92">
        <v>166</v>
      </c>
      <c r="DZ22" s="92">
        <v>179</v>
      </c>
      <c r="EA22" s="92">
        <v>145</v>
      </c>
    </row>
    <row r="23" spans="1:131" s="103" customFormat="1" ht="15.75">
      <c r="A23" s="131">
        <v>20</v>
      </c>
      <c r="B23" s="154" t="s">
        <v>45</v>
      </c>
      <c r="C23" s="274" t="s">
        <v>46</v>
      </c>
      <c r="D23" s="377">
        <f t="shared" si="0"/>
        <v>20592</v>
      </c>
      <c r="E23" s="390">
        <f t="shared" si="1"/>
        <v>102</v>
      </c>
      <c r="F23" s="378">
        <f t="shared" si="2"/>
        <v>201.88235294117646</v>
      </c>
      <c r="G23" s="335">
        <v>44</v>
      </c>
      <c r="H23" s="335">
        <v>8897</v>
      </c>
      <c r="I23" s="336">
        <v>18</v>
      </c>
      <c r="J23" s="336">
        <v>3574</v>
      </c>
      <c r="K23" s="336">
        <v>20</v>
      </c>
      <c r="L23" s="336">
        <v>3961</v>
      </c>
      <c r="M23" s="335">
        <v>20</v>
      </c>
      <c r="N23" s="337">
        <v>4160</v>
      </c>
      <c r="O23" s="363">
        <f>IF(P23&gt;0,AVERAGE(U23:EA23),"")</f>
        <v>179.5686274509804</v>
      </c>
      <c r="P23" s="385">
        <f>COUNT(U23:EA23)</f>
        <v>102</v>
      </c>
      <c r="Q23" s="369">
        <f>SUM(U23:EA23)</f>
        <v>18316</v>
      </c>
      <c r="R23" s="369">
        <f>MIN(U23:EA23)</f>
        <v>126</v>
      </c>
      <c r="S23" s="369">
        <f>MAX(U23:EA23)</f>
        <v>249</v>
      </c>
      <c r="T23" s="370">
        <f t="shared" si="3"/>
        <v>123</v>
      </c>
      <c r="U23" s="106">
        <v>178</v>
      </c>
      <c r="V23" s="92">
        <v>183</v>
      </c>
      <c r="W23" s="92">
        <v>226</v>
      </c>
      <c r="X23" s="92">
        <v>214</v>
      </c>
      <c r="Y23" s="92">
        <v>158</v>
      </c>
      <c r="Z23" s="92">
        <v>170</v>
      </c>
      <c r="AA23" s="92">
        <v>185</v>
      </c>
      <c r="AB23" s="92">
        <v>159</v>
      </c>
      <c r="AC23" s="92">
        <v>190</v>
      </c>
      <c r="AD23" s="92">
        <v>169</v>
      </c>
      <c r="AE23" s="92">
        <v>198</v>
      </c>
      <c r="AF23" s="92">
        <v>245</v>
      </c>
      <c r="AG23" s="92">
        <v>171</v>
      </c>
      <c r="AH23" s="92">
        <v>213</v>
      </c>
      <c r="AI23" s="92">
        <v>148</v>
      </c>
      <c r="AJ23" s="92">
        <v>197</v>
      </c>
      <c r="AK23" s="92">
        <v>164</v>
      </c>
      <c r="AL23" s="92">
        <v>209</v>
      </c>
      <c r="AM23" s="92">
        <v>162</v>
      </c>
      <c r="AN23" s="92">
        <v>181</v>
      </c>
      <c r="AO23" s="141"/>
      <c r="AP23" s="92">
        <v>238</v>
      </c>
      <c r="AQ23" s="92">
        <v>199</v>
      </c>
      <c r="AR23" s="92">
        <v>221</v>
      </c>
      <c r="AS23" s="92">
        <v>148</v>
      </c>
      <c r="AT23" s="92">
        <v>191</v>
      </c>
      <c r="AU23" s="92">
        <v>175</v>
      </c>
      <c r="AV23" s="92">
        <v>128</v>
      </c>
      <c r="AW23" s="92">
        <v>177</v>
      </c>
      <c r="AX23" s="92">
        <v>176</v>
      </c>
      <c r="AY23" s="92">
        <v>156</v>
      </c>
      <c r="AZ23" s="92">
        <v>199</v>
      </c>
      <c r="BA23" s="92">
        <v>177</v>
      </c>
      <c r="BB23" s="92">
        <v>174</v>
      </c>
      <c r="BC23" s="92">
        <v>157</v>
      </c>
      <c r="BD23" s="92">
        <v>160</v>
      </c>
      <c r="BE23" s="92">
        <v>181</v>
      </c>
      <c r="BF23" s="92">
        <v>159</v>
      </c>
      <c r="BG23" s="92">
        <v>174</v>
      </c>
      <c r="BH23" s="92">
        <v>182</v>
      </c>
      <c r="BI23" s="92">
        <v>169</v>
      </c>
      <c r="BJ23" s="141"/>
      <c r="BK23" s="92">
        <v>249</v>
      </c>
      <c r="BL23" s="92">
        <v>138</v>
      </c>
      <c r="BM23" s="92">
        <v>191</v>
      </c>
      <c r="BN23" s="92">
        <v>173</v>
      </c>
      <c r="BO23" s="92">
        <v>169</v>
      </c>
      <c r="BP23" s="92">
        <v>159</v>
      </c>
      <c r="BQ23" s="92">
        <v>188</v>
      </c>
      <c r="BR23" s="92">
        <v>200</v>
      </c>
      <c r="BS23" s="92">
        <v>183</v>
      </c>
      <c r="BT23" s="92">
        <v>143</v>
      </c>
      <c r="BU23" s="92">
        <v>143</v>
      </c>
      <c r="BV23" s="92">
        <v>171</v>
      </c>
      <c r="BW23" s="95"/>
      <c r="BX23" s="95"/>
      <c r="BY23" s="92">
        <v>188</v>
      </c>
      <c r="BZ23" s="92">
        <v>181</v>
      </c>
      <c r="CA23" s="92">
        <v>161</v>
      </c>
      <c r="CB23" s="106">
        <v>210</v>
      </c>
      <c r="CC23" s="92">
        <v>191</v>
      </c>
      <c r="CD23" s="92">
        <v>180</v>
      </c>
      <c r="CE23" s="142"/>
      <c r="CF23" s="120">
        <v>164</v>
      </c>
      <c r="CG23" s="120">
        <v>150</v>
      </c>
      <c r="CH23" s="120">
        <v>209</v>
      </c>
      <c r="CI23" s="120">
        <v>172</v>
      </c>
      <c r="CJ23" s="120">
        <v>208</v>
      </c>
      <c r="CK23" s="120">
        <v>170</v>
      </c>
      <c r="CL23" s="120">
        <v>179</v>
      </c>
      <c r="CM23" s="120">
        <v>188</v>
      </c>
      <c r="CN23" s="120">
        <v>166</v>
      </c>
      <c r="CO23" s="120">
        <v>175</v>
      </c>
      <c r="CP23" s="120">
        <v>150</v>
      </c>
      <c r="CQ23" s="120">
        <v>158</v>
      </c>
      <c r="CR23" s="136"/>
      <c r="CS23" s="136"/>
      <c r="CT23" s="136"/>
      <c r="CU23" s="136"/>
      <c r="CV23" s="120">
        <v>198</v>
      </c>
      <c r="CW23" s="120">
        <v>167</v>
      </c>
      <c r="CX23" s="120">
        <v>171</v>
      </c>
      <c r="CY23" s="120">
        <v>156</v>
      </c>
      <c r="CZ23" s="120">
        <v>214</v>
      </c>
      <c r="DA23" s="120">
        <v>140</v>
      </c>
      <c r="DB23" s="120">
        <v>156</v>
      </c>
      <c r="DC23" s="120">
        <v>191</v>
      </c>
      <c r="DD23" s="120">
        <v>133</v>
      </c>
      <c r="DE23" s="120">
        <v>242</v>
      </c>
      <c r="DF23" s="120">
        <v>182</v>
      </c>
      <c r="DG23" s="120">
        <v>147</v>
      </c>
      <c r="DH23" s="120">
        <v>159</v>
      </c>
      <c r="DI23" s="120">
        <v>151</v>
      </c>
      <c r="DJ23" s="120">
        <v>194</v>
      </c>
      <c r="DK23" s="120">
        <v>244</v>
      </c>
      <c r="DL23" s="120">
        <v>191</v>
      </c>
      <c r="DM23" s="120">
        <v>184</v>
      </c>
      <c r="DN23" s="120">
        <v>175</v>
      </c>
      <c r="DO23" s="120">
        <v>194</v>
      </c>
      <c r="DP23" s="120">
        <v>150</v>
      </c>
      <c r="DQ23" s="120">
        <v>184</v>
      </c>
      <c r="DR23" s="120">
        <v>169</v>
      </c>
      <c r="DS23" s="120">
        <v>126</v>
      </c>
      <c r="DT23" s="120">
        <v>212</v>
      </c>
      <c r="DU23" s="120">
        <v>179</v>
      </c>
      <c r="DV23" s="120">
        <v>212</v>
      </c>
      <c r="DW23" s="120">
        <v>190</v>
      </c>
      <c r="DX23" s="120">
        <v>152</v>
      </c>
      <c r="DY23" s="120">
        <v>204</v>
      </c>
      <c r="DZ23" s="120">
        <v>179</v>
      </c>
      <c r="EA23" s="120">
        <v>202</v>
      </c>
    </row>
    <row r="24" spans="1:131" s="103" customFormat="1" ht="15.75">
      <c r="A24" s="131">
        <v>21</v>
      </c>
      <c r="B24" s="154" t="s">
        <v>32</v>
      </c>
      <c r="C24" s="274" t="s">
        <v>30</v>
      </c>
      <c r="D24" s="377">
        <f t="shared" si="0"/>
        <v>20182</v>
      </c>
      <c r="E24" s="390">
        <f t="shared" si="1"/>
        <v>100</v>
      </c>
      <c r="F24" s="378">
        <f t="shared" si="2"/>
        <v>201.82</v>
      </c>
      <c r="G24" s="335">
        <v>48</v>
      </c>
      <c r="H24" s="335">
        <v>9634</v>
      </c>
      <c r="I24" s="337">
        <v>20</v>
      </c>
      <c r="J24" s="337">
        <v>4149</v>
      </c>
      <c r="K24" s="337">
        <v>16</v>
      </c>
      <c r="L24" s="337">
        <v>3053</v>
      </c>
      <c r="M24" s="335">
        <v>16</v>
      </c>
      <c r="N24" s="337">
        <v>3346</v>
      </c>
      <c r="O24" s="363">
        <f>IF(P24&gt;0,AVERAGE(U24:EA24),"")</f>
        <v>183.91919191919192</v>
      </c>
      <c r="P24" s="385">
        <f>COUNT(U24:EA24)</f>
        <v>99</v>
      </c>
      <c r="Q24" s="369">
        <f>SUM(U24:EA24)</f>
        <v>18208</v>
      </c>
      <c r="R24" s="369">
        <f>MIN(U24:EA24)</f>
        <v>136</v>
      </c>
      <c r="S24" s="369">
        <f>MAX(U24:EA24)</f>
        <v>269</v>
      </c>
      <c r="T24" s="370">
        <f t="shared" si="3"/>
        <v>133</v>
      </c>
      <c r="U24" s="108">
        <v>186</v>
      </c>
      <c r="V24" s="93">
        <v>178</v>
      </c>
      <c r="W24" s="93">
        <v>144</v>
      </c>
      <c r="X24" s="93">
        <v>212</v>
      </c>
      <c r="Y24" s="93">
        <v>177</v>
      </c>
      <c r="Z24" s="93">
        <v>154</v>
      </c>
      <c r="AA24" s="93">
        <v>171</v>
      </c>
      <c r="AB24" s="93">
        <v>171</v>
      </c>
      <c r="AC24" s="95"/>
      <c r="AD24" s="95"/>
      <c r="AE24" s="95"/>
      <c r="AF24" s="95"/>
      <c r="AG24" s="93">
        <v>192</v>
      </c>
      <c r="AH24" s="93">
        <v>238</v>
      </c>
      <c r="AI24" s="93">
        <v>171</v>
      </c>
      <c r="AJ24" s="93">
        <v>199</v>
      </c>
      <c r="AK24" s="93">
        <v>201</v>
      </c>
      <c r="AL24" s="93">
        <v>181</v>
      </c>
      <c r="AM24" s="93">
        <v>192</v>
      </c>
      <c r="AN24" s="93">
        <v>191</v>
      </c>
      <c r="AO24" s="141"/>
      <c r="AP24" s="93">
        <v>171</v>
      </c>
      <c r="AQ24" s="93">
        <v>190</v>
      </c>
      <c r="AR24" s="93">
        <v>192</v>
      </c>
      <c r="AS24" s="93">
        <v>211</v>
      </c>
      <c r="AT24" s="95"/>
      <c r="AU24" s="95"/>
      <c r="AV24" s="95"/>
      <c r="AW24" s="95"/>
      <c r="AX24" s="93">
        <v>153</v>
      </c>
      <c r="AY24" s="93">
        <v>161</v>
      </c>
      <c r="AZ24" s="93">
        <v>182</v>
      </c>
      <c r="BA24" s="93">
        <v>163</v>
      </c>
      <c r="BB24" s="93">
        <v>168</v>
      </c>
      <c r="BC24" s="93">
        <v>139</v>
      </c>
      <c r="BD24" s="93">
        <v>136</v>
      </c>
      <c r="BE24" s="93">
        <v>234</v>
      </c>
      <c r="BF24" s="93">
        <v>168</v>
      </c>
      <c r="BG24" s="93">
        <v>202</v>
      </c>
      <c r="BH24" s="93">
        <v>151</v>
      </c>
      <c r="BI24" s="93">
        <v>168</v>
      </c>
      <c r="BJ24" s="141"/>
      <c r="BK24" s="92">
        <v>150</v>
      </c>
      <c r="BL24" s="92">
        <v>171</v>
      </c>
      <c r="BM24" s="92">
        <v>159</v>
      </c>
      <c r="BN24" s="92">
        <v>190</v>
      </c>
      <c r="BO24" s="92">
        <v>151</v>
      </c>
      <c r="BP24" s="92">
        <v>192</v>
      </c>
      <c r="BQ24" s="92">
        <v>200</v>
      </c>
      <c r="BR24" s="92">
        <v>151</v>
      </c>
      <c r="BS24" s="92">
        <v>224</v>
      </c>
      <c r="BT24" s="92">
        <v>191</v>
      </c>
      <c r="BU24" s="92">
        <v>208</v>
      </c>
      <c r="BV24" s="92">
        <v>178</v>
      </c>
      <c r="BW24" s="92">
        <v>166</v>
      </c>
      <c r="BX24" s="92">
        <v>209</v>
      </c>
      <c r="BY24" s="92">
        <v>243</v>
      </c>
      <c r="BZ24" s="92">
        <v>164</v>
      </c>
      <c r="CA24" s="92">
        <v>182</v>
      </c>
      <c r="CB24" s="106">
        <v>189</v>
      </c>
      <c r="CC24" s="92">
        <v>215</v>
      </c>
      <c r="CD24" s="92">
        <v>172</v>
      </c>
      <c r="CE24" s="142"/>
      <c r="CF24" s="92">
        <v>166</v>
      </c>
      <c r="CG24" s="92">
        <v>223</v>
      </c>
      <c r="CH24" s="92">
        <v>159</v>
      </c>
      <c r="CI24" s="92">
        <v>191</v>
      </c>
      <c r="CJ24" s="92">
        <v>181</v>
      </c>
      <c r="CK24" s="92">
        <v>232</v>
      </c>
      <c r="CL24" s="92">
        <v>269</v>
      </c>
      <c r="CM24" s="92">
        <v>209</v>
      </c>
      <c r="CN24" s="92">
        <v>161</v>
      </c>
      <c r="CO24" s="92">
        <v>157</v>
      </c>
      <c r="CP24" s="92">
        <v>174</v>
      </c>
      <c r="CQ24" s="92">
        <v>143</v>
      </c>
      <c r="CR24" s="92">
        <v>193</v>
      </c>
      <c r="CS24" s="92">
        <v>235</v>
      </c>
      <c r="CT24" s="92">
        <v>234</v>
      </c>
      <c r="CU24" s="92">
        <v>171</v>
      </c>
      <c r="CV24" s="92">
        <v>213</v>
      </c>
      <c r="CW24" s="92">
        <v>225</v>
      </c>
      <c r="CX24" s="92">
        <v>202</v>
      </c>
      <c r="CY24" s="92">
        <v>211</v>
      </c>
      <c r="CZ24" s="92">
        <v>142</v>
      </c>
      <c r="DA24" s="92">
        <v>178</v>
      </c>
      <c r="DB24" s="92">
        <v>168</v>
      </c>
      <c r="DC24" s="92">
        <v>212</v>
      </c>
      <c r="DD24" s="92">
        <v>193</v>
      </c>
      <c r="DE24" s="92">
        <v>156</v>
      </c>
      <c r="DF24" s="92">
        <v>192</v>
      </c>
      <c r="DG24" s="92">
        <v>187</v>
      </c>
      <c r="DH24" s="92">
        <v>185</v>
      </c>
      <c r="DI24" s="92">
        <v>164</v>
      </c>
      <c r="DJ24" s="92">
        <v>159</v>
      </c>
      <c r="DK24" s="92">
        <v>174</v>
      </c>
      <c r="DL24" s="92">
        <v>165</v>
      </c>
      <c r="DM24" s="92">
        <v>214</v>
      </c>
      <c r="DN24" s="92">
        <v>157</v>
      </c>
      <c r="DO24" s="92">
        <v>153</v>
      </c>
      <c r="DP24" s="92">
        <v>210</v>
      </c>
      <c r="DQ24" s="92">
        <v>193</v>
      </c>
      <c r="DR24" s="92">
        <v>163</v>
      </c>
      <c r="DS24" s="92">
        <v>169</v>
      </c>
      <c r="DT24" s="92">
        <v>203</v>
      </c>
      <c r="DU24" s="92">
        <v>198</v>
      </c>
      <c r="DV24" s="92">
        <v>179</v>
      </c>
      <c r="DW24" s="92">
        <v>182</v>
      </c>
      <c r="DX24" s="92">
        <v>198</v>
      </c>
      <c r="DY24" s="92">
        <v>160</v>
      </c>
      <c r="DZ24" s="92">
        <v>153</v>
      </c>
      <c r="EA24" s="92"/>
    </row>
    <row r="25" spans="1:131" s="103" customFormat="1" ht="15.75">
      <c r="A25" s="131">
        <v>22</v>
      </c>
      <c r="B25" s="154" t="s">
        <v>18</v>
      </c>
      <c r="C25" s="274" t="s">
        <v>15</v>
      </c>
      <c r="D25" s="377">
        <f t="shared" si="0"/>
        <v>20946</v>
      </c>
      <c r="E25" s="390">
        <f t="shared" si="1"/>
        <v>104</v>
      </c>
      <c r="F25" s="378">
        <f t="shared" si="2"/>
        <v>201.40384615384616</v>
      </c>
      <c r="G25" s="335">
        <v>48</v>
      </c>
      <c r="H25" s="335">
        <v>9532</v>
      </c>
      <c r="I25" s="337">
        <v>20</v>
      </c>
      <c r="J25" s="337">
        <v>4315</v>
      </c>
      <c r="K25" s="337">
        <v>20</v>
      </c>
      <c r="L25" s="337">
        <v>3847</v>
      </c>
      <c r="M25" s="335">
        <v>16</v>
      </c>
      <c r="N25" s="337">
        <v>3252</v>
      </c>
      <c r="O25" s="363">
        <f>IF(P25&gt;0,AVERAGE(U25:EA25),"")</f>
        <v>186.25</v>
      </c>
      <c r="P25" s="385">
        <f>COUNT(U25:EA25)</f>
        <v>104</v>
      </c>
      <c r="Q25" s="369">
        <f>SUM(U25:EA25)</f>
        <v>19370</v>
      </c>
      <c r="R25" s="369">
        <f>MIN(U25:EA25)</f>
        <v>113</v>
      </c>
      <c r="S25" s="369">
        <f>MAX(U25:EA25)</f>
        <v>257</v>
      </c>
      <c r="T25" s="370">
        <f t="shared" si="3"/>
        <v>144</v>
      </c>
      <c r="U25" s="108">
        <v>162</v>
      </c>
      <c r="V25" s="93">
        <v>200</v>
      </c>
      <c r="W25" s="93">
        <v>171</v>
      </c>
      <c r="X25" s="93">
        <v>198</v>
      </c>
      <c r="Y25" s="93">
        <v>177</v>
      </c>
      <c r="Z25" s="93">
        <v>156</v>
      </c>
      <c r="AA25" s="93">
        <v>164</v>
      </c>
      <c r="AB25" s="93">
        <v>204</v>
      </c>
      <c r="AC25" s="93">
        <v>239</v>
      </c>
      <c r="AD25" s="93">
        <v>202</v>
      </c>
      <c r="AE25" s="93">
        <v>113</v>
      </c>
      <c r="AF25" s="93">
        <v>231</v>
      </c>
      <c r="AG25" s="95"/>
      <c r="AH25" s="95"/>
      <c r="AI25" s="95"/>
      <c r="AJ25" s="95"/>
      <c r="AK25" s="93">
        <v>180</v>
      </c>
      <c r="AL25" s="93">
        <v>178</v>
      </c>
      <c r="AM25" s="93">
        <v>157</v>
      </c>
      <c r="AN25" s="93">
        <v>176</v>
      </c>
      <c r="AO25" s="141"/>
      <c r="AP25" s="93">
        <v>157</v>
      </c>
      <c r="AQ25" s="93">
        <v>155</v>
      </c>
      <c r="AR25" s="93">
        <v>208</v>
      </c>
      <c r="AS25" s="93">
        <v>212</v>
      </c>
      <c r="AT25" s="93">
        <v>174</v>
      </c>
      <c r="AU25" s="93">
        <v>163</v>
      </c>
      <c r="AV25" s="93">
        <v>180</v>
      </c>
      <c r="AW25" s="93">
        <v>178</v>
      </c>
      <c r="AX25" s="93">
        <v>188</v>
      </c>
      <c r="AY25" s="93">
        <v>181</v>
      </c>
      <c r="AZ25" s="93">
        <v>257</v>
      </c>
      <c r="BA25" s="93">
        <v>222</v>
      </c>
      <c r="BB25" s="93">
        <v>135</v>
      </c>
      <c r="BC25" s="93">
        <v>143</v>
      </c>
      <c r="BD25" s="93">
        <v>150</v>
      </c>
      <c r="BE25" s="93">
        <v>180</v>
      </c>
      <c r="BF25" s="93">
        <v>169</v>
      </c>
      <c r="BG25" s="93">
        <v>194</v>
      </c>
      <c r="BH25" s="93">
        <v>183</v>
      </c>
      <c r="BI25" s="93">
        <v>182</v>
      </c>
      <c r="BJ25" s="141"/>
      <c r="BK25" s="93">
        <v>167</v>
      </c>
      <c r="BL25" s="93">
        <v>185</v>
      </c>
      <c r="BM25" s="93">
        <v>176</v>
      </c>
      <c r="BN25" s="93">
        <v>225</v>
      </c>
      <c r="BO25" s="93">
        <v>172</v>
      </c>
      <c r="BP25" s="93">
        <v>161</v>
      </c>
      <c r="BQ25" s="93">
        <v>225</v>
      </c>
      <c r="BR25" s="93">
        <v>244</v>
      </c>
      <c r="BS25" s="93">
        <v>185</v>
      </c>
      <c r="BT25" s="93">
        <v>211</v>
      </c>
      <c r="BU25" s="93">
        <v>217</v>
      </c>
      <c r="BV25" s="93">
        <v>232</v>
      </c>
      <c r="BW25" s="93">
        <v>192</v>
      </c>
      <c r="BX25" s="93">
        <v>180</v>
      </c>
      <c r="BY25" s="93">
        <v>169</v>
      </c>
      <c r="BZ25" s="93">
        <v>232</v>
      </c>
      <c r="CA25" s="93">
        <v>195</v>
      </c>
      <c r="CB25" s="108">
        <v>137</v>
      </c>
      <c r="CC25" s="93">
        <v>225</v>
      </c>
      <c r="CD25" s="93">
        <v>197</v>
      </c>
      <c r="CE25" s="142"/>
      <c r="CF25" s="120">
        <v>180</v>
      </c>
      <c r="CG25" s="120">
        <v>213</v>
      </c>
      <c r="CH25" s="120">
        <v>178</v>
      </c>
      <c r="CI25" s="120">
        <v>246</v>
      </c>
      <c r="CJ25" s="120">
        <v>170</v>
      </c>
      <c r="CK25" s="120">
        <v>182</v>
      </c>
      <c r="CL25" s="120">
        <v>212</v>
      </c>
      <c r="CM25" s="120">
        <v>223</v>
      </c>
      <c r="CN25" s="120">
        <v>172</v>
      </c>
      <c r="CO25" s="120">
        <v>193</v>
      </c>
      <c r="CP25" s="120">
        <v>217</v>
      </c>
      <c r="CQ25" s="120">
        <v>204</v>
      </c>
      <c r="CR25" s="120">
        <v>195</v>
      </c>
      <c r="CS25" s="120">
        <v>204</v>
      </c>
      <c r="CT25" s="120">
        <v>185</v>
      </c>
      <c r="CU25" s="120">
        <v>245</v>
      </c>
      <c r="CV25" s="120">
        <v>154</v>
      </c>
      <c r="CW25" s="120">
        <v>194</v>
      </c>
      <c r="CX25" s="120">
        <v>206</v>
      </c>
      <c r="CY25" s="120">
        <v>171</v>
      </c>
      <c r="CZ25" s="120">
        <v>182</v>
      </c>
      <c r="DA25" s="120">
        <v>180</v>
      </c>
      <c r="DB25" s="120">
        <v>189</v>
      </c>
      <c r="DC25" s="120">
        <v>177</v>
      </c>
      <c r="DD25" s="120">
        <v>174</v>
      </c>
      <c r="DE25" s="120">
        <v>142</v>
      </c>
      <c r="DF25" s="120">
        <v>168</v>
      </c>
      <c r="DG25" s="120">
        <v>201</v>
      </c>
      <c r="DH25" s="120">
        <v>149</v>
      </c>
      <c r="DI25" s="120">
        <v>235</v>
      </c>
      <c r="DJ25" s="120">
        <v>183</v>
      </c>
      <c r="DK25" s="120">
        <v>171</v>
      </c>
      <c r="DL25" s="120">
        <v>190</v>
      </c>
      <c r="DM25" s="120">
        <v>180</v>
      </c>
      <c r="DN25" s="120">
        <v>169</v>
      </c>
      <c r="DO25" s="120">
        <v>223</v>
      </c>
      <c r="DP25" s="120">
        <v>171</v>
      </c>
      <c r="DQ25" s="120">
        <v>177</v>
      </c>
      <c r="DR25" s="120">
        <v>183</v>
      </c>
      <c r="DS25" s="120">
        <v>188</v>
      </c>
      <c r="DT25" s="120">
        <v>187</v>
      </c>
      <c r="DU25" s="120">
        <v>154</v>
      </c>
      <c r="DV25" s="120">
        <v>163</v>
      </c>
      <c r="DW25" s="120">
        <v>194</v>
      </c>
      <c r="DX25" s="120">
        <v>199</v>
      </c>
      <c r="DY25" s="120">
        <v>147</v>
      </c>
      <c r="DZ25" s="120">
        <v>162</v>
      </c>
      <c r="EA25" s="120">
        <v>142</v>
      </c>
    </row>
    <row r="26" spans="1:131" s="103" customFormat="1" ht="16.5" thickBot="1">
      <c r="A26" s="131">
        <v>23</v>
      </c>
      <c r="B26" s="154" t="s">
        <v>13</v>
      </c>
      <c r="C26" s="274" t="s">
        <v>11</v>
      </c>
      <c r="D26" s="377">
        <f t="shared" si="0"/>
        <v>21747</v>
      </c>
      <c r="E26" s="390">
        <f t="shared" si="1"/>
        <v>108</v>
      </c>
      <c r="F26" s="378">
        <f t="shared" si="2"/>
        <v>201.36111111111111</v>
      </c>
      <c r="G26" s="335">
        <v>48</v>
      </c>
      <c r="H26" s="335">
        <v>9447</v>
      </c>
      <c r="I26" s="337">
        <v>20</v>
      </c>
      <c r="J26" s="337">
        <v>4079</v>
      </c>
      <c r="K26" s="337">
        <v>20</v>
      </c>
      <c r="L26" s="337">
        <v>4096</v>
      </c>
      <c r="M26" s="335">
        <v>20</v>
      </c>
      <c r="N26" s="337">
        <v>4125</v>
      </c>
      <c r="O26" s="363">
        <f>IF(P26&gt;0,AVERAGE(U26:EA26),"")</f>
        <v>177.7314814814815</v>
      </c>
      <c r="P26" s="385">
        <f>COUNT(U26:EA26)</f>
        <v>108</v>
      </c>
      <c r="Q26" s="369">
        <f>SUM(U26:EA26)</f>
        <v>19195</v>
      </c>
      <c r="R26" s="369">
        <f>MIN(U26:EA26)</f>
        <v>128</v>
      </c>
      <c r="S26" s="369">
        <f>MAX(U26:EA26)</f>
        <v>256</v>
      </c>
      <c r="T26" s="370">
        <f t="shared" si="3"/>
        <v>128</v>
      </c>
      <c r="U26" s="116">
        <v>170</v>
      </c>
      <c r="V26" s="99">
        <v>200</v>
      </c>
      <c r="W26" s="99">
        <v>150</v>
      </c>
      <c r="X26" s="99">
        <v>227</v>
      </c>
      <c r="Y26" s="99">
        <v>179</v>
      </c>
      <c r="Z26" s="99">
        <v>181</v>
      </c>
      <c r="AA26" s="99">
        <v>190</v>
      </c>
      <c r="AB26" s="99">
        <v>200</v>
      </c>
      <c r="AC26" s="99">
        <v>172</v>
      </c>
      <c r="AD26" s="99">
        <v>190</v>
      </c>
      <c r="AE26" s="99">
        <v>214</v>
      </c>
      <c r="AF26" s="99">
        <v>187</v>
      </c>
      <c r="AG26" s="99">
        <v>187</v>
      </c>
      <c r="AH26" s="99">
        <v>149</v>
      </c>
      <c r="AI26" s="99">
        <v>176</v>
      </c>
      <c r="AJ26" s="99">
        <v>168</v>
      </c>
      <c r="AK26" s="99">
        <v>180</v>
      </c>
      <c r="AL26" s="99">
        <v>224</v>
      </c>
      <c r="AM26" s="99">
        <v>246</v>
      </c>
      <c r="AN26" s="99">
        <v>167</v>
      </c>
      <c r="AO26" s="143"/>
      <c r="AP26" s="101">
        <v>170</v>
      </c>
      <c r="AQ26" s="101">
        <v>174</v>
      </c>
      <c r="AR26" s="101">
        <v>255</v>
      </c>
      <c r="AS26" s="101">
        <v>221</v>
      </c>
      <c r="AT26" s="101">
        <v>173</v>
      </c>
      <c r="AU26" s="101">
        <v>215</v>
      </c>
      <c r="AV26" s="101">
        <v>154</v>
      </c>
      <c r="AW26" s="101">
        <v>173</v>
      </c>
      <c r="AX26" s="101">
        <v>151</v>
      </c>
      <c r="AY26" s="101">
        <v>141</v>
      </c>
      <c r="AZ26" s="101">
        <v>181</v>
      </c>
      <c r="BA26" s="101">
        <v>207</v>
      </c>
      <c r="BB26" s="101">
        <v>157</v>
      </c>
      <c r="BC26" s="101">
        <v>145</v>
      </c>
      <c r="BD26" s="101">
        <v>155</v>
      </c>
      <c r="BE26" s="101">
        <v>193</v>
      </c>
      <c r="BF26" s="101">
        <v>209</v>
      </c>
      <c r="BG26" s="101">
        <v>201</v>
      </c>
      <c r="BH26" s="101">
        <v>198</v>
      </c>
      <c r="BI26" s="101">
        <v>191</v>
      </c>
      <c r="BJ26" s="143"/>
      <c r="BK26" s="99">
        <v>180</v>
      </c>
      <c r="BL26" s="99">
        <v>141</v>
      </c>
      <c r="BM26" s="99">
        <v>155</v>
      </c>
      <c r="BN26" s="99">
        <v>168</v>
      </c>
      <c r="BO26" s="99">
        <v>128</v>
      </c>
      <c r="BP26" s="99">
        <v>158</v>
      </c>
      <c r="BQ26" s="99">
        <v>188</v>
      </c>
      <c r="BR26" s="99">
        <v>204</v>
      </c>
      <c r="BS26" s="99">
        <v>145</v>
      </c>
      <c r="BT26" s="99">
        <v>143</v>
      </c>
      <c r="BU26" s="99">
        <v>221</v>
      </c>
      <c r="BV26" s="99">
        <v>196</v>
      </c>
      <c r="BW26" s="99">
        <v>175</v>
      </c>
      <c r="BX26" s="99">
        <v>206</v>
      </c>
      <c r="BY26" s="99">
        <v>144</v>
      </c>
      <c r="BZ26" s="99">
        <v>225</v>
      </c>
      <c r="CA26" s="99">
        <v>206</v>
      </c>
      <c r="CB26" s="116">
        <v>235</v>
      </c>
      <c r="CC26" s="99">
        <v>155</v>
      </c>
      <c r="CD26" s="99">
        <v>154</v>
      </c>
      <c r="CE26" s="144"/>
      <c r="CF26" s="124">
        <v>186</v>
      </c>
      <c r="CG26" s="124">
        <v>159</v>
      </c>
      <c r="CH26" s="124">
        <v>173</v>
      </c>
      <c r="CI26" s="124">
        <v>201</v>
      </c>
      <c r="CJ26" s="124">
        <v>147</v>
      </c>
      <c r="CK26" s="124">
        <v>178</v>
      </c>
      <c r="CL26" s="124">
        <v>173</v>
      </c>
      <c r="CM26" s="124">
        <v>158</v>
      </c>
      <c r="CN26" s="124">
        <v>152</v>
      </c>
      <c r="CO26" s="124">
        <v>143</v>
      </c>
      <c r="CP26" s="124">
        <v>149</v>
      </c>
      <c r="CQ26" s="124">
        <v>163</v>
      </c>
      <c r="CR26" s="120">
        <v>172</v>
      </c>
      <c r="CS26" s="120">
        <v>171</v>
      </c>
      <c r="CT26" s="120">
        <v>161</v>
      </c>
      <c r="CU26" s="120">
        <v>157</v>
      </c>
      <c r="CV26" s="124">
        <v>150</v>
      </c>
      <c r="CW26" s="124">
        <v>148</v>
      </c>
      <c r="CX26" s="124">
        <v>199</v>
      </c>
      <c r="CY26" s="124">
        <v>191</v>
      </c>
      <c r="CZ26" s="124">
        <v>256</v>
      </c>
      <c r="DA26" s="124">
        <v>186</v>
      </c>
      <c r="DB26" s="124">
        <v>159</v>
      </c>
      <c r="DC26" s="124">
        <v>159</v>
      </c>
      <c r="DD26" s="124">
        <v>179</v>
      </c>
      <c r="DE26" s="124">
        <v>189</v>
      </c>
      <c r="DF26" s="124">
        <v>183</v>
      </c>
      <c r="DG26" s="124">
        <v>173</v>
      </c>
      <c r="DH26" s="124">
        <v>160</v>
      </c>
      <c r="DI26" s="124">
        <v>220</v>
      </c>
      <c r="DJ26" s="124">
        <v>171</v>
      </c>
      <c r="DK26" s="124">
        <v>190</v>
      </c>
      <c r="DL26" s="124">
        <v>158</v>
      </c>
      <c r="DM26" s="124">
        <v>136</v>
      </c>
      <c r="DN26" s="124">
        <v>149</v>
      </c>
      <c r="DO26" s="124">
        <v>161</v>
      </c>
      <c r="DP26" s="124">
        <v>212</v>
      </c>
      <c r="DQ26" s="124">
        <v>167</v>
      </c>
      <c r="DR26" s="124">
        <v>164</v>
      </c>
      <c r="DS26" s="124">
        <v>217</v>
      </c>
      <c r="DT26" s="124">
        <v>161</v>
      </c>
      <c r="DU26" s="124">
        <v>140</v>
      </c>
      <c r="DV26" s="124">
        <v>210</v>
      </c>
      <c r="DW26" s="124">
        <v>187</v>
      </c>
      <c r="DX26" s="124">
        <v>140</v>
      </c>
      <c r="DY26" s="124">
        <v>176</v>
      </c>
      <c r="DZ26" s="124">
        <v>155</v>
      </c>
      <c r="EA26" s="124">
        <v>158</v>
      </c>
    </row>
    <row r="27" spans="1:131" s="103" customFormat="1" ht="15.75">
      <c r="A27" s="131">
        <v>24</v>
      </c>
      <c r="B27" s="154" t="s">
        <v>2</v>
      </c>
      <c r="C27" s="274" t="s">
        <v>1</v>
      </c>
      <c r="D27" s="377">
        <f t="shared" si="0"/>
        <v>21722</v>
      </c>
      <c r="E27" s="390">
        <f t="shared" si="1"/>
        <v>108</v>
      </c>
      <c r="F27" s="378">
        <f t="shared" si="2"/>
        <v>201.12962962962962</v>
      </c>
      <c r="G27" s="335">
        <v>48</v>
      </c>
      <c r="H27" s="335">
        <v>9539</v>
      </c>
      <c r="I27" s="335">
        <v>20</v>
      </c>
      <c r="J27" s="335">
        <v>4040</v>
      </c>
      <c r="K27" s="336">
        <v>20</v>
      </c>
      <c r="L27" s="336">
        <v>4170</v>
      </c>
      <c r="M27" s="335">
        <v>20</v>
      </c>
      <c r="N27" s="337">
        <v>3973</v>
      </c>
      <c r="O27" s="363">
        <f>IF(P27&gt;0,AVERAGE(U27:EA27),"")</f>
        <v>177.94444444444446</v>
      </c>
      <c r="P27" s="386">
        <f>COUNT(U27:EA27)</f>
        <v>108</v>
      </c>
      <c r="Q27" s="369">
        <f>SUM(U27:EA27)</f>
        <v>19218</v>
      </c>
      <c r="R27" s="369">
        <f>MIN(U27:EA27)</f>
        <v>131</v>
      </c>
      <c r="S27" s="369">
        <f>MAX(U27:EA27)</f>
        <v>243</v>
      </c>
      <c r="T27" s="370">
        <f t="shared" si="3"/>
        <v>112</v>
      </c>
      <c r="U27" s="121">
        <v>176</v>
      </c>
      <c r="V27" s="94">
        <v>220</v>
      </c>
      <c r="W27" s="94">
        <v>156</v>
      </c>
      <c r="X27" s="94">
        <v>187</v>
      </c>
      <c r="Y27" s="94">
        <v>184</v>
      </c>
      <c r="Z27" s="94">
        <v>189</v>
      </c>
      <c r="AA27" s="94">
        <v>201</v>
      </c>
      <c r="AB27" s="94">
        <v>212</v>
      </c>
      <c r="AC27" s="94">
        <v>172</v>
      </c>
      <c r="AD27" s="94">
        <v>147</v>
      </c>
      <c r="AE27" s="94">
        <v>224</v>
      </c>
      <c r="AF27" s="94">
        <v>153</v>
      </c>
      <c r="AG27" s="94">
        <v>189</v>
      </c>
      <c r="AH27" s="94">
        <v>243</v>
      </c>
      <c r="AI27" s="94">
        <v>143</v>
      </c>
      <c r="AJ27" s="94">
        <v>179</v>
      </c>
      <c r="AK27" s="94">
        <v>140</v>
      </c>
      <c r="AL27" s="94">
        <v>181</v>
      </c>
      <c r="AM27" s="94">
        <v>190</v>
      </c>
      <c r="AN27" s="94">
        <v>175</v>
      </c>
      <c r="AO27" s="145"/>
      <c r="AP27" s="94">
        <v>179</v>
      </c>
      <c r="AQ27" s="94">
        <v>223</v>
      </c>
      <c r="AR27" s="94">
        <v>211</v>
      </c>
      <c r="AS27" s="94">
        <v>180</v>
      </c>
      <c r="AT27" s="94">
        <v>181</v>
      </c>
      <c r="AU27" s="94">
        <v>156</v>
      </c>
      <c r="AV27" s="94">
        <v>165</v>
      </c>
      <c r="AW27" s="94">
        <v>131</v>
      </c>
      <c r="AX27" s="94">
        <v>216</v>
      </c>
      <c r="AY27" s="94">
        <v>160</v>
      </c>
      <c r="AZ27" s="94">
        <v>205</v>
      </c>
      <c r="BA27" s="94">
        <v>168</v>
      </c>
      <c r="BB27" s="94">
        <v>156</v>
      </c>
      <c r="BC27" s="94">
        <v>204</v>
      </c>
      <c r="BD27" s="94">
        <v>211</v>
      </c>
      <c r="BE27" s="94">
        <v>182</v>
      </c>
      <c r="BF27" s="94">
        <v>182</v>
      </c>
      <c r="BG27" s="94">
        <v>212</v>
      </c>
      <c r="BH27" s="94">
        <v>214</v>
      </c>
      <c r="BI27" s="94">
        <v>174</v>
      </c>
      <c r="BJ27" s="145"/>
      <c r="BK27" s="94">
        <v>202</v>
      </c>
      <c r="BL27" s="94">
        <v>190</v>
      </c>
      <c r="BM27" s="94">
        <v>190</v>
      </c>
      <c r="BN27" s="94">
        <v>221</v>
      </c>
      <c r="BO27" s="94">
        <v>185</v>
      </c>
      <c r="BP27" s="94">
        <v>162</v>
      </c>
      <c r="BQ27" s="94">
        <v>205</v>
      </c>
      <c r="BR27" s="94">
        <v>160</v>
      </c>
      <c r="BS27" s="94">
        <v>194</v>
      </c>
      <c r="BT27" s="94">
        <v>170</v>
      </c>
      <c r="BU27" s="94">
        <v>135</v>
      </c>
      <c r="BV27" s="94">
        <v>184</v>
      </c>
      <c r="BW27" s="94">
        <v>177</v>
      </c>
      <c r="BX27" s="94">
        <v>166</v>
      </c>
      <c r="BY27" s="94">
        <v>158</v>
      </c>
      <c r="BZ27" s="94">
        <v>191</v>
      </c>
      <c r="CA27" s="94">
        <v>172</v>
      </c>
      <c r="CB27" s="94">
        <v>157</v>
      </c>
      <c r="CC27" s="94">
        <v>181</v>
      </c>
      <c r="CD27" s="94">
        <v>148</v>
      </c>
      <c r="CE27" s="146"/>
      <c r="CF27" s="92">
        <v>182</v>
      </c>
      <c r="CG27" s="92">
        <v>191</v>
      </c>
      <c r="CH27" s="92">
        <v>168</v>
      </c>
      <c r="CI27" s="92">
        <v>182</v>
      </c>
      <c r="CJ27" s="92">
        <v>139</v>
      </c>
      <c r="CK27" s="92">
        <v>166</v>
      </c>
      <c r="CL27" s="92">
        <v>171</v>
      </c>
      <c r="CM27" s="92">
        <v>235</v>
      </c>
      <c r="CN27" s="94">
        <v>170</v>
      </c>
      <c r="CO27" s="94">
        <v>231</v>
      </c>
      <c r="CP27" s="94">
        <v>161</v>
      </c>
      <c r="CQ27" s="94">
        <v>147</v>
      </c>
      <c r="CR27" s="94">
        <v>152</v>
      </c>
      <c r="CS27" s="94">
        <v>183</v>
      </c>
      <c r="CT27" s="94">
        <v>193</v>
      </c>
      <c r="CU27" s="94">
        <v>166</v>
      </c>
      <c r="CV27" s="94">
        <v>139</v>
      </c>
      <c r="CW27" s="94">
        <v>193</v>
      </c>
      <c r="CX27" s="94">
        <v>178</v>
      </c>
      <c r="CY27" s="94">
        <v>154</v>
      </c>
      <c r="CZ27" s="94">
        <v>142</v>
      </c>
      <c r="DA27" s="94">
        <v>180</v>
      </c>
      <c r="DB27" s="94">
        <v>185</v>
      </c>
      <c r="DC27" s="94">
        <v>156</v>
      </c>
      <c r="DD27" s="94">
        <v>161</v>
      </c>
      <c r="DE27" s="94">
        <v>203</v>
      </c>
      <c r="DF27" s="94">
        <v>184</v>
      </c>
      <c r="DG27" s="94">
        <v>156</v>
      </c>
      <c r="DH27" s="94">
        <v>148</v>
      </c>
      <c r="DI27" s="94">
        <v>177</v>
      </c>
      <c r="DJ27" s="94">
        <v>241</v>
      </c>
      <c r="DK27" s="94">
        <v>207</v>
      </c>
      <c r="DL27" s="94">
        <v>172</v>
      </c>
      <c r="DM27" s="94">
        <v>140</v>
      </c>
      <c r="DN27" s="94">
        <v>156</v>
      </c>
      <c r="DO27" s="94">
        <v>171</v>
      </c>
      <c r="DP27" s="94">
        <v>150</v>
      </c>
      <c r="DQ27" s="94">
        <v>167</v>
      </c>
      <c r="DR27" s="94">
        <v>146</v>
      </c>
      <c r="DS27" s="94">
        <v>194</v>
      </c>
      <c r="DT27" s="94">
        <v>161</v>
      </c>
      <c r="DU27" s="94">
        <v>213</v>
      </c>
      <c r="DV27" s="94">
        <v>167</v>
      </c>
      <c r="DW27" s="94">
        <v>180</v>
      </c>
      <c r="DX27" s="94">
        <v>183</v>
      </c>
      <c r="DY27" s="94">
        <v>177</v>
      </c>
      <c r="DZ27" s="94">
        <v>144</v>
      </c>
      <c r="EA27" s="94">
        <v>137</v>
      </c>
    </row>
    <row r="28" spans="1:131" s="103" customFormat="1" ht="15.75">
      <c r="A28" s="131">
        <v>25</v>
      </c>
      <c r="B28" s="154" t="s">
        <v>10</v>
      </c>
      <c r="C28" s="274" t="s">
        <v>11</v>
      </c>
      <c r="D28" s="377">
        <f t="shared" si="0"/>
        <v>16051</v>
      </c>
      <c r="E28" s="390">
        <f t="shared" si="1"/>
        <v>80</v>
      </c>
      <c r="F28" s="378">
        <f t="shared" si="2"/>
        <v>200.6375</v>
      </c>
      <c r="G28" s="335">
        <v>36</v>
      </c>
      <c r="H28" s="335">
        <v>7325</v>
      </c>
      <c r="I28" s="336">
        <v>16</v>
      </c>
      <c r="J28" s="336">
        <v>3135</v>
      </c>
      <c r="K28" s="336">
        <v>12</v>
      </c>
      <c r="L28" s="336">
        <v>2413</v>
      </c>
      <c r="M28" s="335">
        <v>16</v>
      </c>
      <c r="N28" s="337">
        <v>3178</v>
      </c>
      <c r="O28" s="363">
        <f>IF(P28&gt;0,AVERAGE(U28:EA28),"")</f>
        <v>176.5375</v>
      </c>
      <c r="P28" s="385">
        <f>COUNT(U28:EA28)</f>
        <v>80</v>
      </c>
      <c r="Q28" s="369">
        <f>SUM(U28:EA28)</f>
        <v>14123</v>
      </c>
      <c r="R28" s="369">
        <f>MIN(U28:EA28)</f>
        <v>111</v>
      </c>
      <c r="S28" s="369">
        <f>MAX(U28:EA28)</f>
        <v>246</v>
      </c>
      <c r="T28" s="370">
        <f t="shared" si="3"/>
        <v>135</v>
      </c>
      <c r="U28" s="106">
        <v>224</v>
      </c>
      <c r="V28" s="92">
        <v>119</v>
      </c>
      <c r="W28" s="92">
        <v>181</v>
      </c>
      <c r="X28" s="134">
        <v>197</v>
      </c>
      <c r="Y28" s="92">
        <v>212</v>
      </c>
      <c r="Z28" s="92">
        <v>156</v>
      </c>
      <c r="AA28" s="92">
        <v>161</v>
      </c>
      <c r="AB28" s="92">
        <v>181</v>
      </c>
      <c r="AC28" s="95"/>
      <c r="AD28" s="95"/>
      <c r="AE28" s="95"/>
      <c r="AF28" s="95"/>
      <c r="AG28" s="92">
        <v>147</v>
      </c>
      <c r="AH28" s="92">
        <v>141</v>
      </c>
      <c r="AI28" s="92">
        <v>145</v>
      </c>
      <c r="AJ28" s="92">
        <v>144</v>
      </c>
      <c r="AK28" s="92">
        <v>142</v>
      </c>
      <c r="AL28" s="92">
        <v>216</v>
      </c>
      <c r="AM28" s="92">
        <v>197</v>
      </c>
      <c r="AN28" s="92">
        <v>195</v>
      </c>
      <c r="AO28" s="141"/>
      <c r="AP28" s="95"/>
      <c r="AQ28" s="95"/>
      <c r="AR28" s="95"/>
      <c r="AS28" s="95"/>
      <c r="AT28" s="92">
        <v>164</v>
      </c>
      <c r="AU28" s="92">
        <v>201</v>
      </c>
      <c r="AV28" s="92">
        <v>178</v>
      </c>
      <c r="AW28" s="92">
        <v>152</v>
      </c>
      <c r="AX28" s="92">
        <v>145</v>
      </c>
      <c r="AY28" s="92">
        <v>196</v>
      </c>
      <c r="AZ28" s="92">
        <v>132</v>
      </c>
      <c r="BA28" s="92">
        <v>187</v>
      </c>
      <c r="BB28" s="92">
        <v>206</v>
      </c>
      <c r="BC28" s="92">
        <v>198</v>
      </c>
      <c r="BD28" s="92">
        <v>171</v>
      </c>
      <c r="BE28" s="92">
        <v>167</v>
      </c>
      <c r="BF28" s="95"/>
      <c r="BG28" s="95"/>
      <c r="BH28" s="95"/>
      <c r="BI28" s="95"/>
      <c r="BJ28" s="141"/>
      <c r="BK28" s="95"/>
      <c r="BL28" s="95"/>
      <c r="BM28" s="95"/>
      <c r="BN28" s="95"/>
      <c r="BO28" s="92">
        <v>154</v>
      </c>
      <c r="BP28" s="92">
        <v>183</v>
      </c>
      <c r="BQ28" s="92">
        <v>190</v>
      </c>
      <c r="BR28" s="92">
        <v>170</v>
      </c>
      <c r="BS28" s="92">
        <v>155</v>
      </c>
      <c r="BT28" s="92">
        <v>225</v>
      </c>
      <c r="BU28" s="92">
        <v>225</v>
      </c>
      <c r="BV28" s="92">
        <v>172</v>
      </c>
      <c r="BW28" s="92">
        <v>184</v>
      </c>
      <c r="BX28" s="92">
        <v>153</v>
      </c>
      <c r="BY28" s="92">
        <v>137</v>
      </c>
      <c r="BZ28" s="92">
        <v>149</v>
      </c>
      <c r="CA28" s="92">
        <v>189</v>
      </c>
      <c r="CB28" s="92">
        <v>187</v>
      </c>
      <c r="CC28" s="92">
        <v>189</v>
      </c>
      <c r="CD28" s="92">
        <v>149</v>
      </c>
      <c r="CE28" s="142"/>
      <c r="CF28" s="92">
        <v>170</v>
      </c>
      <c r="CG28" s="92">
        <v>156</v>
      </c>
      <c r="CH28" s="92">
        <v>214</v>
      </c>
      <c r="CI28" s="134">
        <v>222</v>
      </c>
      <c r="CJ28" s="92">
        <v>193</v>
      </c>
      <c r="CK28" s="92">
        <v>187</v>
      </c>
      <c r="CL28" s="92">
        <v>140</v>
      </c>
      <c r="CM28" s="92">
        <v>138</v>
      </c>
      <c r="CN28" s="92">
        <v>190</v>
      </c>
      <c r="CO28" s="92">
        <v>176</v>
      </c>
      <c r="CP28" s="92">
        <v>139</v>
      </c>
      <c r="CQ28" s="92">
        <v>203</v>
      </c>
      <c r="CR28" s="136"/>
      <c r="CS28" s="136"/>
      <c r="CT28" s="136"/>
      <c r="CU28" s="136"/>
      <c r="CV28" s="92">
        <v>195</v>
      </c>
      <c r="CW28" s="92">
        <v>157</v>
      </c>
      <c r="CX28" s="92">
        <v>193</v>
      </c>
      <c r="CY28" s="92">
        <v>150</v>
      </c>
      <c r="CZ28" s="136"/>
      <c r="DA28" s="136"/>
      <c r="DB28" s="136"/>
      <c r="DC28" s="136"/>
      <c r="DD28" s="136"/>
      <c r="DE28" s="136"/>
      <c r="DF28" s="136"/>
      <c r="DG28" s="136"/>
      <c r="DH28" s="92">
        <v>161</v>
      </c>
      <c r="DI28" s="92">
        <v>181</v>
      </c>
      <c r="DJ28" s="92">
        <v>147</v>
      </c>
      <c r="DK28" s="92">
        <v>171</v>
      </c>
      <c r="DL28" s="92">
        <v>218</v>
      </c>
      <c r="DM28" s="92">
        <v>206</v>
      </c>
      <c r="DN28" s="92">
        <v>187</v>
      </c>
      <c r="DO28" s="92">
        <v>191</v>
      </c>
      <c r="DP28" s="92">
        <v>154</v>
      </c>
      <c r="DQ28" s="92">
        <v>201</v>
      </c>
      <c r="DR28" s="92">
        <v>181</v>
      </c>
      <c r="DS28" s="92">
        <v>246</v>
      </c>
      <c r="DT28" s="92">
        <v>190</v>
      </c>
      <c r="DU28" s="92">
        <v>231</v>
      </c>
      <c r="DV28" s="92">
        <v>170</v>
      </c>
      <c r="DW28" s="92">
        <v>179</v>
      </c>
      <c r="DX28" s="92">
        <v>172</v>
      </c>
      <c r="DY28" s="92">
        <v>111</v>
      </c>
      <c r="DZ28" s="92">
        <v>177</v>
      </c>
      <c r="EA28" s="92">
        <v>160</v>
      </c>
    </row>
    <row r="29" spans="1:131" s="103" customFormat="1" ht="16.5" thickBot="1">
      <c r="A29" s="131">
        <v>26</v>
      </c>
      <c r="B29" s="154" t="s">
        <v>6</v>
      </c>
      <c r="C29" s="274" t="s">
        <v>5</v>
      </c>
      <c r="D29" s="377">
        <f t="shared" si="0"/>
        <v>17642</v>
      </c>
      <c r="E29" s="390">
        <f t="shared" si="1"/>
        <v>88</v>
      </c>
      <c r="F29" s="378">
        <f t="shared" si="2"/>
        <v>200.47727272727272</v>
      </c>
      <c r="G29" s="335">
        <v>40</v>
      </c>
      <c r="H29" s="335">
        <v>8082</v>
      </c>
      <c r="I29" s="336">
        <v>12</v>
      </c>
      <c r="J29" s="336">
        <v>2500</v>
      </c>
      <c r="K29" s="336">
        <v>20</v>
      </c>
      <c r="L29" s="336">
        <v>3995</v>
      </c>
      <c r="M29" s="335">
        <v>16</v>
      </c>
      <c r="N29" s="337">
        <v>3065</v>
      </c>
      <c r="O29" s="363">
        <f>IF(P29&gt;0,AVERAGE(U29:EA29),"")</f>
        <v>178.97727272727272</v>
      </c>
      <c r="P29" s="385">
        <f>COUNT(U29:EA29)</f>
        <v>88</v>
      </c>
      <c r="Q29" s="369">
        <f>SUM(U29:EA29)</f>
        <v>15750</v>
      </c>
      <c r="R29" s="369">
        <f>MIN(U29:EA29)</f>
        <v>140</v>
      </c>
      <c r="S29" s="369">
        <f>MAX(U29:EA29)</f>
        <v>248</v>
      </c>
      <c r="T29" s="370">
        <f t="shared" si="3"/>
        <v>108</v>
      </c>
      <c r="U29" s="133">
        <v>166</v>
      </c>
      <c r="V29" s="126">
        <v>194</v>
      </c>
      <c r="W29" s="126">
        <v>154</v>
      </c>
      <c r="X29" s="126">
        <v>190</v>
      </c>
      <c r="Y29" s="126"/>
      <c r="Z29" s="126"/>
      <c r="AA29" s="126"/>
      <c r="AB29" s="126"/>
      <c r="AC29" s="126">
        <v>180</v>
      </c>
      <c r="AD29" s="126">
        <v>180</v>
      </c>
      <c r="AE29" s="126">
        <v>153</v>
      </c>
      <c r="AF29" s="126">
        <v>183</v>
      </c>
      <c r="AG29" s="126">
        <v>177</v>
      </c>
      <c r="AH29" s="126">
        <v>192</v>
      </c>
      <c r="AI29" s="126">
        <v>151</v>
      </c>
      <c r="AJ29" s="126">
        <v>158</v>
      </c>
      <c r="AK29" s="126">
        <v>174</v>
      </c>
      <c r="AL29" s="126">
        <v>140</v>
      </c>
      <c r="AM29" s="126">
        <v>167</v>
      </c>
      <c r="AN29" s="126">
        <v>142</v>
      </c>
      <c r="AO29" s="147"/>
      <c r="AP29" s="126">
        <v>189</v>
      </c>
      <c r="AQ29" s="126">
        <v>165</v>
      </c>
      <c r="AR29" s="126">
        <v>192</v>
      </c>
      <c r="AS29" s="126">
        <v>248</v>
      </c>
      <c r="AT29" s="126">
        <v>202</v>
      </c>
      <c r="AU29" s="126">
        <v>199</v>
      </c>
      <c r="AV29" s="126">
        <v>180</v>
      </c>
      <c r="AW29" s="126">
        <v>195</v>
      </c>
      <c r="AX29" s="126">
        <v>175</v>
      </c>
      <c r="AY29" s="126">
        <v>172</v>
      </c>
      <c r="AZ29" s="126">
        <v>159</v>
      </c>
      <c r="BA29" s="126">
        <v>158</v>
      </c>
      <c r="BB29" s="126">
        <v>188</v>
      </c>
      <c r="BC29" s="126">
        <v>156</v>
      </c>
      <c r="BD29" s="126">
        <v>160</v>
      </c>
      <c r="BE29" s="126">
        <v>182</v>
      </c>
      <c r="BF29" s="126">
        <v>164</v>
      </c>
      <c r="BG29" s="126">
        <v>172</v>
      </c>
      <c r="BH29" s="126">
        <v>185</v>
      </c>
      <c r="BI29" s="126">
        <v>182</v>
      </c>
      <c r="BJ29" s="147"/>
      <c r="BK29" s="126">
        <v>158</v>
      </c>
      <c r="BL29" s="126">
        <v>205</v>
      </c>
      <c r="BM29" s="126">
        <v>189</v>
      </c>
      <c r="BN29" s="126">
        <v>222</v>
      </c>
      <c r="BO29" s="126">
        <v>190</v>
      </c>
      <c r="BP29" s="126">
        <v>190</v>
      </c>
      <c r="BQ29" s="126">
        <v>213</v>
      </c>
      <c r="BR29" s="126">
        <v>189</v>
      </c>
      <c r="BS29" s="125"/>
      <c r="BT29" s="125"/>
      <c r="BU29" s="125"/>
      <c r="BV29" s="125"/>
      <c r="BW29" s="126">
        <v>187</v>
      </c>
      <c r="BX29" s="126">
        <v>178</v>
      </c>
      <c r="BY29" s="126">
        <v>150</v>
      </c>
      <c r="BZ29" s="126">
        <v>161</v>
      </c>
      <c r="CA29" s="125"/>
      <c r="CB29" s="125"/>
      <c r="CC29" s="125"/>
      <c r="CD29" s="125"/>
      <c r="CE29" s="148"/>
      <c r="CF29" s="127"/>
      <c r="CG29" s="127"/>
      <c r="CH29" s="127"/>
      <c r="CI29" s="127"/>
      <c r="CJ29" s="127"/>
      <c r="CK29" s="127"/>
      <c r="CL29" s="127"/>
      <c r="CM29" s="127"/>
      <c r="CN29" s="126">
        <v>170</v>
      </c>
      <c r="CO29" s="126">
        <v>216</v>
      </c>
      <c r="CP29" s="126">
        <v>170</v>
      </c>
      <c r="CQ29" s="126">
        <v>181</v>
      </c>
      <c r="CR29" s="126">
        <v>162</v>
      </c>
      <c r="CS29" s="126">
        <v>159</v>
      </c>
      <c r="CT29" s="126">
        <v>157</v>
      </c>
      <c r="CU29" s="126">
        <v>215</v>
      </c>
      <c r="CV29" s="126">
        <v>188</v>
      </c>
      <c r="CW29" s="126">
        <v>169</v>
      </c>
      <c r="CX29" s="126">
        <v>212</v>
      </c>
      <c r="CY29" s="126">
        <v>165</v>
      </c>
      <c r="CZ29" s="126">
        <v>198</v>
      </c>
      <c r="DA29" s="126">
        <v>162</v>
      </c>
      <c r="DB29" s="126">
        <v>195</v>
      </c>
      <c r="DC29" s="126">
        <v>210</v>
      </c>
      <c r="DD29" s="126">
        <v>218</v>
      </c>
      <c r="DE29" s="126">
        <v>171</v>
      </c>
      <c r="DF29" s="126">
        <v>180</v>
      </c>
      <c r="DG29" s="126">
        <v>184</v>
      </c>
      <c r="DH29" s="126">
        <v>197</v>
      </c>
      <c r="DI29" s="126">
        <v>206</v>
      </c>
      <c r="DJ29" s="126">
        <v>170</v>
      </c>
      <c r="DK29" s="126">
        <v>198</v>
      </c>
      <c r="DL29" s="126">
        <v>183</v>
      </c>
      <c r="DM29" s="126">
        <v>159</v>
      </c>
      <c r="DN29" s="126">
        <v>153</v>
      </c>
      <c r="DO29" s="126">
        <v>149</v>
      </c>
      <c r="DP29" s="126">
        <v>187</v>
      </c>
      <c r="DQ29" s="126">
        <v>172</v>
      </c>
      <c r="DR29" s="126">
        <v>148</v>
      </c>
      <c r="DS29" s="126">
        <v>182</v>
      </c>
      <c r="DT29" s="126">
        <v>180</v>
      </c>
      <c r="DU29" s="126">
        <v>172</v>
      </c>
      <c r="DV29" s="126">
        <v>173</v>
      </c>
      <c r="DW29" s="126">
        <v>142</v>
      </c>
      <c r="DX29" s="126">
        <v>184</v>
      </c>
      <c r="DY29" s="126">
        <v>199</v>
      </c>
      <c r="DZ29" s="126">
        <v>202</v>
      </c>
      <c r="EA29" s="126">
        <v>156</v>
      </c>
    </row>
    <row r="30" spans="1:131" s="103" customFormat="1" ht="15.75">
      <c r="A30" s="131">
        <v>27</v>
      </c>
      <c r="B30" s="154" t="s">
        <v>25</v>
      </c>
      <c r="C30" s="274" t="s">
        <v>24</v>
      </c>
      <c r="D30" s="377">
        <f t="shared" si="0"/>
        <v>14434</v>
      </c>
      <c r="E30" s="390">
        <f t="shared" si="1"/>
        <v>72</v>
      </c>
      <c r="F30" s="378">
        <f t="shared" si="2"/>
        <v>200.47222222222223</v>
      </c>
      <c r="G30" s="335">
        <v>28</v>
      </c>
      <c r="H30" s="335">
        <v>5342</v>
      </c>
      <c r="I30" s="336">
        <v>16</v>
      </c>
      <c r="J30" s="336">
        <v>3198</v>
      </c>
      <c r="K30" s="336">
        <v>16</v>
      </c>
      <c r="L30" s="336">
        <v>3491</v>
      </c>
      <c r="M30" s="335">
        <v>12</v>
      </c>
      <c r="N30" s="337">
        <v>2403</v>
      </c>
      <c r="O30" s="363">
        <f>IF(P30&gt;0,AVERAGE(U30:EA30),"")</f>
        <v>182.80555555555554</v>
      </c>
      <c r="P30" s="385">
        <f>COUNT(U30:EA30)</f>
        <v>72</v>
      </c>
      <c r="Q30" s="369">
        <f>SUM(U30:EA30)</f>
        <v>13162</v>
      </c>
      <c r="R30" s="369">
        <f>MIN(U30:EA30)</f>
        <v>135</v>
      </c>
      <c r="S30" s="369">
        <f>MAX(U30:EA30)</f>
        <v>259</v>
      </c>
      <c r="T30" s="370">
        <f t="shared" si="3"/>
        <v>124</v>
      </c>
      <c r="U30" s="105">
        <v>244</v>
      </c>
      <c r="V30" s="91">
        <v>205</v>
      </c>
      <c r="W30" s="91">
        <v>155</v>
      </c>
      <c r="X30" s="91">
        <v>232</v>
      </c>
      <c r="Y30" s="91">
        <v>177</v>
      </c>
      <c r="Z30" s="91">
        <v>180</v>
      </c>
      <c r="AA30" s="91">
        <v>150</v>
      </c>
      <c r="AB30" s="91">
        <v>245</v>
      </c>
      <c r="AC30" s="97"/>
      <c r="AD30" s="97"/>
      <c r="AE30" s="97"/>
      <c r="AF30" s="97"/>
      <c r="AG30" s="91">
        <v>171</v>
      </c>
      <c r="AH30" s="91">
        <v>187</v>
      </c>
      <c r="AI30" s="91">
        <v>169</v>
      </c>
      <c r="AJ30" s="91">
        <v>156</v>
      </c>
      <c r="AK30" s="97"/>
      <c r="AL30" s="97"/>
      <c r="AM30" s="97"/>
      <c r="AN30" s="97"/>
      <c r="AO30" s="139"/>
      <c r="AP30" s="91">
        <v>201</v>
      </c>
      <c r="AQ30" s="91">
        <v>192</v>
      </c>
      <c r="AR30" s="91">
        <v>191</v>
      </c>
      <c r="AS30" s="91">
        <v>173</v>
      </c>
      <c r="AT30" s="97"/>
      <c r="AU30" s="97"/>
      <c r="AV30" s="97"/>
      <c r="AW30" s="97"/>
      <c r="AX30" s="91">
        <v>178</v>
      </c>
      <c r="AY30" s="91">
        <v>259</v>
      </c>
      <c r="AZ30" s="91">
        <v>201</v>
      </c>
      <c r="BA30" s="91">
        <v>212</v>
      </c>
      <c r="BB30" s="91">
        <v>191</v>
      </c>
      <c r="BC30" s="91">
        <v>171</v>
      </c>
      <c r="BD30" s="91">
        <v>212</v>
      </c>
      <c r="BE30" s="91">
        <v>227</v>
      </c>
      <c r="BF30" s="91">
        <v>194</v>
      </c>
      <c r="BG30" s="91">
        <v>174</v>
      </c>
      <c r="BH30" s="91">
        <v>226</v>
      </c>
      <c r="BI30" s="91">
        <v>169</v>
      </c>
      <c r="BJ30" s="139"/>
      <c r="BK30" s="91">
        <v>188</v>
      </c>
      <c r="BL30" s="91">
        <v>174</v>
      </c>
      <c r="BM30" s="91">
        <v>173</v>
      </c>
      <c r="BN30" s="91">
        <v>191</v>
      </c>
      <c r="BO30" s="91">
        <v>221</v>
      </c>
      <c r="BP30" s="91">
        <v>183</v>
      </c>
      <c r="BQ30" s="91">
        <v>171</v>
      </c>
      <c r="BR30" s="91">
        <v>162</v>
      </c>
      <c r="BS30" s="97"/>
      <c r="BT30" s="97"/>
      <c r="BU30" s="97"/>
      <c r="BV30" s="97"/>
      <c r="BW30" s="91">
        <v>201</v>
      </c>
      <c r="BX30" s="91">
        <v>146</v>
      </c>
      <c r="BY30" s="91">
        <v>160</v>
      </c>
      <c r="BZ30" s="91">
        <v>190</v>
      </c>
      <c r="CA30" s="91">
        <v>160</v>
      </c>
      <c r="CB30" s="91">
        <v>196</v>
      </c>
      <c r="CC30" s="91">
        <v>135</v>
      </c>
      <c r="CD30" s="91">
        <v>175</v>
      </c>
      <c r="CE30" s="140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92">
        <v>191</v>
      </c>
      <c r="CS30" s="92">
        <v>182</v>
      </c>
      <c r="CT30" s="92">
        <v>156</v>
      </c>
      <c r="CU30" s="92">
        <v>181</v>
      </c>
      <c r="CV30" s="91">
        <v>201</v>
      </c>
      <c r="CW30" s="91">
        <v>162</v>
      </c>
      <c r="CX30" s="91">
        <v>144</v>
      </c>
      <c r="CY30" s="91">
        <v>158</v>
      </c>
      <c r="CZ30" s="136"/>
      <c r="DA30" s="136"/>
      <c r="DB30" s="136"/>
      <c r="DC30" s="136"/>
      <c r="DD30" s="91">
        <v>177</v>
      </c>
      <c r="DE30" s="91">
        <v>171</v>
      </c>
      <c r="DF30" s="91">
        <v>188</v>
      </c>
      <c r="DG30" s="91">
        <v>200</v>
      </c>
      <c r="DH30" s="91">
        <v>170</v>
      </c>
      <c r="DI30" s="91">
        <v>190</v>
      </c>
      <c r="DJ30" s="91">
        <v>148</v>
      </c>
      <c r="DK30" s="91">
        <v>191</v>
      </c>
      <c r="DL30" s="92">
        <v>153</v>
      </c>
      <c r="DM30" s="92">
        <v>172</v>
      </c>
      <c r="DN30" s="92">
        <v>167</v>
      </c>
      <c r="DO30" s="92">
        <v>183</v>
      </c>
      <c r="DP30" s="91">
        <v>169</v>
      </c>
      <c r="DQ30" s="91">
        <v>179</v>
      </c>
      <c r="DR30" s="91">
        <v>162</v>
      </c>
      <c r="DS30" s="91">
        <v>219</v>
      </c>
      <c r="DT30" s="92">
        <v>192</v>
      </c>
      <c r="DU30" s="92">
        <v>182</v>
      </c>
      <c r="DV30" s="92">
        <v>149</v>
      </c>
      <c r="DW30" s="92">
        <v>157</v>
      </c>
      <c r="DX30" s="136"/>
      <c r="DY30" s="136"/>
      <c r="DZ30" s="136"/>
      <c r="EA30" s="136"/>
    </row>
    <row r="31" spans="1:131" s="103" customFormat="1" ht="15.75">
      <c r="A31" s="131">
        <v>28</v>
      </c>
      <c r="B31" s="154" t="s">
        <v>16</v>
      </c>
      <c r="C31" s="274" t="s">
        <v>15</v>
      </c>
      <c r="D31" s="377">
        <f t="shared" si="0"/>
        <v>12789</v>
      </c>
      <c r="E31" s="390">
        <f t="shared" si="1"/>
        <v>64</v>
      </c>
      <c r="F31" s="378">
        <f t="shared" si="2"/>
        <v>199.828125</v>
      </c>
      <c r="G31" s="335">
        <v>24</v>
      </c>
      <c r="H31" s="335">
        <v>4758</v>
      </c>
      <c r="I31" s="336">
        <v>20</v>
      </c>
      <c r="J31" s="336">
        <v>4041</v>
      </c>
      <c r="K31" s="336">
        <v>12</v>
      </c>
      <c r="L31" s="336">
        <v>2340</v>
      </c>
      <c r="M31" s="335">
        <v>8</v>
      </c>
      <c r="N31" s="337">
        <v>1650</v>
      </c>
      <c r="O31" s="363">
        <f>IF(P31&gt;0,AVERAGE(U31:EA31),"")</f>
        <v>180.265625</v>
      </c>
      <c r="P31" s="385">
        <f>COUNT(U31:EA31)</f>
        <v>64</v>
      </c>
      <c r="Q31" s="369">
        <f>SUM(U31:EA31)</f>
        <v>11537</v>
      </c>
      <c r="R31" s="369">
        <f>MIN(U31:EA31)</f>
        <v>137</v>
      </c>
      <c r="S31" s="369">
        <f>MAX(U31:EA31)</f>
        <v>244</v>
      </c>
      <c r="T31" s="370">
        <f t="shared" si="3"/>
        <v>107</v>
      </c>
      <c r="U31" s="110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2">
        <v>165</v>
      </c>
      <c r="AH31" s="92">
        <v>200</v>
      </c>
      <c r="AI31" s="92">
        <v>197</v>
      </c>
      <c r="AJ31" s="92">
        <v>182</v>
      </c>
      <c r="AK31" s="92">
        <v>217</v>
      </c>
      <c r="AL31" s="92">
        <v>166</v>
      </c>
      <c r="AM31" s="92">
        <v>171</v>
      </c>
      <c r="AN31" s="92">
        <v>168</v>
      </c>
      <c r="AO31" s="141"/>
      <c r="AP31" s="95"/>
      <c r="AQ31" s="95"/>
      <c r="AR31" s="95"/>
      <c r="AS31" s="95"/>
      <c r="AT31" s="92">
        <v>199</v>
      </c>
      <c r="AU31" s="92">
        <v>212</v>
      </c>
      <c r="AV31" s="92">
        <v>200</v>
      </c>
      <c r="AW31" s="92">
        <v>177</v>
      </c>
      <c r="AX31" s="95"/>
      <c r="AY31" s="95"/>
      <c r="AZ31" s="95"/>
      <c r="BA31" s="95"/>
      <c r="BB31" s="92">
        <v>181</v>
      </c>
      <c r="BC31" s="92">
        <v>207</v>
      </c>
      <c r="BD31" s="92">
        <v>172</v>
      </c>
      <c r="BE31" s="92">
        <v>165</v>
      </c>
      <c r="BF31" s="92">
        <v>151</v>
      </c>
      <c r="BG31" s="92">
        <v>144</v>
      </c>
      <c r="BH31" s="92">
        <v>168</v>
      </c>
      <c r="BI31" s="92">
        <v>140</v>
      </c>
      <c r="BJ31" s="141"/>
      <c r="BK31" s="92">
        <v>234</v>
      </c>
      <c r="BL31" s="92">
        <v>197</v>
      </c>
      <c r="BM31" s="92">
        <v>169</v>
      </c>
      <c r="BN31" s="92">
        <v>155</v>
      </c>
      <c r="BO31" s="92">
        <v>244</v>
      </c>
      <c r="BP31" s="92">
        <v>143</v>
      </c>
      <c r="BQ31" s="92">
        <v>172</v>
      </c>
      <c r="BR31" s="92">
        <v>159</v>
      </c>
      <c r="BS31" s="92">
        <v>182</v>
      </c>
      <c r="BT31" s="92">
        <v>234</v>
      </c>
      <c r="BU31" s="92">
        <v>204</v>
      </c>
      <c r="BV31" s="92">
        <v>158</v>
      </c>
      <c r="BW31" s="92">
        <v>166</v>
      </c>
      <c r="BX31" s="92">
        <v>189</v>
      </c>
      <c r="BY31" s="92">
        <v>138</v>
      </c>
      <c r="BZ31" s="92">
        <v>156</v>
      </c>
      <c r="CA31" s="92">
        <v>189</v>
      </c>
      <c r="CB31" s="92">
        <v>161</v>
      </c>
      <c r="CC31" s="92">
        <v>225</v>
      </c>
      <c r="CD31" s="92">
        <v>154</v>
      </c>
      <c r="CE31" s="142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92">
        <v>161</v>
      </c>
      <c r="CS31" s="92">
        <v>151</v>
      </c>
      <c r="CT31" s="92">
        <v>186</v>
      </c>
      <c r="CU31" s="92">
        <v>216</v>
      </c>
      <c r="CV31" s="136"/>
      <c r="CW31" s="136"/>
      <c r="CX31" s="136"/>
      <c r="CY31" s="136"/>
      <c r="CZ31" s="136"/>
      <c r="DA31" s="136"/>
      <c r="DB31" s="136"/>
      <c r="DC31" s="136"/>
      <c r="DD31" s="92">
        <v>225</v>
      </c>
      <c r="DE31" s="92">
        <v>159</v>
      </c>
      <c r="DF31" s="92">
        <v>200</v>
      </c>
      <c r="DG31" s="92">
        <v>198</v>
      </c>
      <c r="DH31" s="92">
        <v>173</v>
      </c>
      <c r="DI31" s="92">
        <v>155</v>
      </c>
      <c r="DJ31" s="92">
        <v>228</v>
      </c>
      <c r="DK31" s="92">
        <v>139</v>
      </c>
      <c r="DL31" s="92">
        <v>205</v>
      </c>
      <c r="DM31" s="92">
        <v>212</v>
      </c>
      <c r="DN31" s="92">
        <v>199</v>
      </c>
      <c r="DO31" s="92">
        <v>169</v>
      </c>
      <c r="DP31" s="92">
        <v>157</v>
      </c>
      <c r="DQ31" s="92">
        <v>168</v>
      </c>
      <c r="DR31" s="92">
        <v>137</v>
      </c>
      <c r="DS31" s="92">
        <v>144</v>
      </c>
      <c r="DT31" s="92">
        <v>186</v>
      </c>
      <c r="DU31" s="92">
        <v>220</v>
      </c>
      <c r="DV31" s="92">
        <v>146</v>
      </c>
      <c r="DW31" s="92">
        <v>192</v>
      </c>
      <c r="DX31" s="136"/>
      <c r="DY31" s="136"/>
      <c r="DZ31" s="136"/>
      <c r="EA31" s="136"/>
    </row>
    <row r="32" spans="1:131" s="103" customFormat="1" ht="16.5" thickBot="1">
      <c r="A32" s="131">
        <v>29</v>
      </c>
      <c r="B32" s="154" t="s">
        <v>29</v>
      </c>
      <c r="C32" s="274" t="s">
        <v>30</v>
      </c>
      <c r="D32" s="377">
        <f t="shared" si="0"/>
        <v>20615</v>
      </c>
      <c r="E32" s="390">
        <f t="shared" si="1"/>
        <v>104</v>
      </c>
      <c r="F32" s="378">
        <f t="shared" si="2"/>
        <v>198.22115384615384</v>
      </c>
      <c r="G32" s="335">
        <v>48</v>
      </c>
      <c r="H32" s="335">
        <v>9690</v>
      </c>
      <c r="I32" s="336">
        <v>20</v>
      </c>
      <c r="J32" s="336">
        <v>3874</v>
      </c>
      <c r="K32" s="336">
        <v>16</v>
      </c>
      <c r="L32" s="336">
        <v>3286</v>
      </c>
      <c r="M32" s="335">
        <v>20</v>
      </c>
      <c r="N32" s="337">
        <v>3765</v>
      </c>
      <c r="O32" s="363">
        <f>IF(P32&gt;0,AVERAGE(U32:EA32),"")</f>
        <v>174.10679611650485</v>
      </c>
      <c r="P32" s="385">
        <f>COUNT(U32:EA32)</f>
        <v>103</v>
      </c>
      <c r="Q32" s="369">
        <f>SUM(U32:EA32)</f>
        <v>17933</v>
      </c>
      <c r="R32" s="369">
        <f>MIN(U32:EA32)</f>
        <v>120</v>
      </c>
      <c r="S32" s="369">
        <f>MAX(U32:EA32)</f>
        <v>246</v>
      </c>
      <c r="T32" s="370">
        <f t="shared" si="3"/>
        <v>126</v>
      </c>
      <c r="U32" s="116">
        <v>160</v>
      </c>
      <c r="V32" s="99">
        <v>200</v>
      </c>
      <c r="W32" s="99">
        <v>220</v>
      </c>
      <c r="X32" s="99">
        <v>178</v>
      </c>
      <c r="Y32" s="101">
        <v>172</v>
      </c>
      <c r="Z32" s="101">
        <v>148</v>
      </c>
      <c r="AA32" s="101">
        <v>183</v>
      </c>
      <c r="AB32" s="101">
        <v>138</v>
      </c>
      <c r="AC32" s="101">
        <v>151</v>
      </c>
      <c r="AD32" s="101">
        <v>145</v>
      </c>
      <c r="AE32" s="101">
        <v>156</v>
      </c>
      <c r="AF32" s="101">
        <v>188</v>
      </c>
      <c r="AG32" s="101">
        <v>152</v>
      </c>
      <c r="AH32" s="101">
        <v>176</v>
      </c>
      <c r="AI32" s="101">
        <v>146</v>
      </c>
      <c r="AJ32" s="101">
        <v>174</v>
      </c>
      <c r="AK32" s="101">
        <v>172</v>
      </c>
      <c r="AL32" s="101">
        <v>163</v>
      </c>
      <c r="AM32" s="101">
        <v>120</v>
      </c>
      <c r="AN32" s="101">
        <v>135</v>
      </c>
      <c r="AO32" s="143"/>
      <c r="AP32" s="101">
        <v>187</v>
      </c>
      <c r="AQ32" s="101">
        <v>170</v>
      </c>
      <c r="AR32" s="101">
        <v>186</v>
      </c>
      <c r="AS32" s="101">
        <v>172</v>
      </c>
      <c r="AT32" s="101">
        <v>187</v>
      </c>
      <c r="AU32" s="101">
        <v>177</v>
      </c>
      <c r="AV32" s="101">
        <v>171</v>
      </c>
      <c r="AW32" s="101">
        <v>183</v>
      </c>
      <c r="AX32" s="101">
        <v>153</v>
      </c>
      <c r="AY32" s="101">
        <v>200</v>
      </c>
      <c r="AZ32" s="101">
        <v>185</v>
      </c>
      <c r="BA32" s="101">
        <v>246</v>
      </c>
      <c r="BB32" s="101">
        <v>192</v>
      </c>
      <c r="BC32" s="101">
        <v>137</v>
      </c>
      <c r="BD32" s="101">
        <v>144</v>
      </c>
      <c r="BE32" s="101">
        <v>184</v>
      </c>
      <c r="BF32" s="102"/>
      <c r="BG32" s="102"/>
      <c r="BH32" s="102"/>
      <c r="BI32" s="102"/>
      <c r="BJ32" s="143"/>
      <c r="BK32" s="101">
        <v>172</v>
      </c>
      <c r="BL32" s="101">
        <v>169</v>
      </c>
      <c r="BM32" s="101">
        <v>220</v>
      </c>
      <c r="BN32" s="101">
        <v>172</v>
      </c>
      <c r="BO32" s="101">
        <v>177</v>
      </c>
      <c r="BP32" s="101">
        <v>177</v>
      </c>
      <c r="BQ32" s="101">
        <v>162</v>
      </c>
      <c r="BR32" s="101">
        <v>179</v>
      </c>
      <c r="BS32" s="101">
        <v>186</v>
      </c>
      <c r="BT32" s="101">
        <v>143</v>
      </c>
      <c r="BU32" s="101">
        <v>158</v>
      </c>
      <c r="BV32" s="101">
        <v>150</v>
      </c>
      <c r="BW32" s="101">
        <v>126</v>
      </c>
      <c r="BX32" s="101">
        <v>189</v>
      </c>
      <c r="BY32" s="101">
        <v>215</v>
      </c>
      <c r="BZ32" s="101">
        <v>135</v>
      </c>
      <c r="CA32" s="101">
        <v>212</v>
      </c>
      <c r="CB32" s="101">
        <v>197</v>
      </c>
      <c r="CC32" s="101">
        <v>124</v>
      </c>
      <c r="CD32" s="101">
        <v>151</v>
      </c>
      <c r="CE32" s="144"/>
      <c r="CF32" s="101">
        <v>244</v>
      </c>
      <c r="CG32" s="101">
        <v>194</v>
      </c>
      <c r="CH32" s="101">
        <v>236</v>
      </c>
      <c r="CI32" s="101">
        <v>144</v>
      </c>
      <c r="CJ32" s="101">
        <v>168</v>
      </c>
      <c r="CK32" s="101">
        <v>146</v>
      </c>
      <c r="CL32" s="101">
        <v>175</v>
      </c>
      <c r="CM32" s="101">
        <v>148</v>
      </c>
      <c r="CN32" s="101">
        <v>198</v>
      </c>
      <c r="CO32" s="101">
        <v>170</v>
      </c>
      <c r="CP32" s="101">
        <v>190</v>
      </c>
      <c r="CQ32" s="101">
        <v>179</v>
      </c>
      <c r="CR32" s="101">
        <v>172</v>
      </c>
      <c r="CS32" s="101">
        <v>192</v>
      </c>
      <c r="CT32" s="101">
        <v>154</v>
      </c>
      <c r="CU32" s="101">
        <v>204</v>
      </c>
      <c r="CV32" s="101">
        <v>144</v>
      </c>
      <c r="CW32" s="101">
        <v>127</v>
      </c>
      <c r="CX32" s="101">
        <v>200</v>
      </c>
      <c r="CY32" s="101">
        <v>149</v>
      </c>
      <c r="CZ32" s="101">
        <v>186</v>
      </c>
      <c r="DA32" s="101">
        <v>192</v>
      </c>
      <c r="DB32" s="101">
        <v>187</v>
      </c>
      <c r="DC32" s="101">
        <v>204</v>
      </c>
      <c r="DD32" s="101">
        <v>224</v>
      </c>
      <c r="DE32" s="101">
        <v>212</v>
      </c>
      <c r="DF32" s="101">
        <v>147</v>
      </c>
      <c r="DG32" s="101">
        <v>140</v>
      </c>
      <c r="DH32" s="101">
        <v>167</v>
      </c>
      <c r="DI32" s="101">
        <v>147</v>
      </c>
      <c r="DJ32" s="101">
        <v>168</v>
      </c>
      <c r="DK32" s="101">
        <v>158</v>
      </c>
      <c r="DL32" s="101">
        <v>188</v>
      </c>
      <c r="DM32" s="101">
        <v>196</v>
      </c>
      <c r="DN32" s="101">
        <v>170</v>
      </c>
      <c r="DO32" s="101">
        <v>213</v>
      </c>
      <c r="DP32" s="101">
        <v>168</v>
      </c>
      <c r="DQ32" s="101">
        <v>190</v>
      </c>
      <c r="DR32" s="101">
        <v>180</v>
      </c>
      <c r="DS32" s="101">
        <v>166</v>
      </c>
      <c r="DT32" s="101">
        <v>169</v>
      </c>
      <c r="DU32" s="101">
        <v>162</v>
      </c>
      <c r="DV32" s="101">
        <v>161</v>
      </c>
      <c r="DW32" s="101">
        <v>191</v>
      </c>
      <c r="DX32" s="101">
        <v>187</v>
      </c>
      <c r="DY32" s="101">
        <v>182</v>
      </c>
      <c r="DZ32" s="101">
        <v>179</v>
      </c>
      <c r="EA32" s="104"/>
    </row>
    <row r="33" spans="1:131" s="103" customFormat="1" ht="15.75">
      <c r="A33" s="131">
        <v>30</v>
      </c>
      <c r="B33" s="154" t="s">
        <v>36</v>
      </c>
      <c r="C33" s="274" t="s">
        <v>34</v>
      </c>
      <c r="D33" s="377">
        <f t="shared" si="0"/>
        <v>19024</v>
      </c>
      <c r="E33" s="390">
        <f t="shared" si="1"/>
        <v>96</v>
      </c>
      <c r="F33" s="378">
        <f t="shared" si="2"/>
        <v>198.16666666666666</v>
      </c>
      <c r="G33" s="335">
        <v>44</v>
      </c>
      <c r="H33" s="335">
        <v>8605</v>
      </c>
      <c r="I33" s="336">
        <v>16</v>
      </c>
      <c r="J33" s="336">
        <v>3399</v>
      </c>
      <c r="K33" s="336">
        <v>20</v>
      </c>
      <c r="L33" s="336">
        <v>3980</v>
      </c>
      <c r="M33" s="335">
        <v>16</v>
      </c>
      <c r="N33" s="337">
        <v>3040</v>
      </c>
      <c r="O33" s="363">
        <f>IF(P33&gt;0,AVERAGE(U33:EA33),"")</f>
        <v>175.41666666666666</v>
      </c>
      <c r="P33" s="385">
        <f>COUNT(U33:EA33)</f>
        <v>96</v>
      </c>
      <c r="Q33" s="369">
        <f>SUM(U33:EA33)</f>
        <v>16840</v>
      </c>
      <c r="R33" s="369">
        <f>MIN(U33:EA33)</f>
        <v>128</v>
      </c>
      <c r="S33" s="369">
        <f>MAX(U33:EA33)</f>
        <v>258</v>
      </c>
      <c r="T33" s="370">
        <f t="shared" si="3"/>
        <v>130</v>
      </c>
      <c r="U33" s="121">
        <v>131</v>
      </c>
      <c r="V33" s="94">
        <v>133</v>
      </c>
      <c r="W33" s="94">
        <v>219</v>
      </c>
      <c r="X33" s="94">
        <v>200</v>
      </c>
      <c r="Y33" s="94">
        <v>193</v>
      </c>
      <c r="Z33" s="94">
        <v>180</v>
      </c>
      <c r="AA33" s="94">
        <v>158</v>
      </c>
      <c r="AB33" s="94">
        <v>155</v>
      </c>
      <c r="AC33" s="94">
        <v>167</v>
      </c>
      <c r="AD33" s="94">
        <v>144</v>
      </c>
      <c r="AE33" s="94">
        <v>158</v>
      </c>
      <c r="AF33" s="94">
        <v>179</v>
      </c>
      <c r="AG33" s="123"/>
      <c r="AH33" s="123"/>
      <c r="AI33" s="123"/>
      <c r="AJ33" s="123"/>
      <c r="AK33" s="94">
        <v>157</v>
      </c>
      <c r="AL33" s="94">
        <v>168</v>
      </c>
      <c r="AM33" s="94">
        <v>162</v>
      </c>
      <c r="AN33" s="94">
        <v>184</v>
      </c>
      <c r="AO33" s="145"/>
      <c r="AP33" s="287">
        <v>190</v>
      </c>
      <c r="AQ33" s="287">
        <v>180</v>
      </c>
      <c r="AR33" s="287">
        <v>191</v>
      </c>
      <c r="AS33" s="287">
        <v>133</v>
      </c>
      <c r="AT33" s="287">
        <v>193</v>
      </c>
      <c r="AU33" s="287">
        <v>138</v>
      </c>
      <c r="AV33" s="287">
        <v>193</v>
      </c>
      <c r="AW33" s="287">
        <v>163</v>
      </c>
      <c r="AX33" s="287">
        <v>167</v>
      </c>
      <c r="AY33" s="287">
        <v>177</v>
      </c>
      <c r="AZ33" s="287">
        <v>198</v>
      </c>
      <c r="BA33" s="287">
        <v>220</v>
      </c>
      <c r="BB33" s="287">
        <v>155</v>
      </c>
      <c r="BC33" s="287">
        <v>258</v>
      </c>
      <c r="BD33" s="287">
        <v>166</v>
      </c>
      <c r="BE33" s="287">
        <v>198</v>
      </c>
      <c r="BF33" s="287">
        <v>180</v>
      </c>
      <c r="BG33" s="287">
        <v>143</v>
      </c>
      <c r="BH33" s="287">
        <v>194</v>
      </c>
      <c r="BI33" s="287">
        <v>163</v>
      </c>
      <c r="BJ33" s="145"/>
      <c r="BK33" s="94">
        <v>163</v>
      </c>
      <c r="BL33" s="94">
        <v>177</v>
      </c>
      <c r="BM33" s="94">
        <v>179</v>
      </c>
      <c r="BN33" s="94">
        <v>215</v>
      </c>
      <c r="BO33" s="94">
        <v>183</v>
      </c>
      <c r="BP33" s="94">
        <v>191</v>
      </c>
      <c r="BQ33" s="94">
        <v>164</v>
      </c>
      <c r="BR33" s="94">
        <v>199</v>
      </c>
      <c r="BS33" s="94">
        <v>179</v>
      </c>
      <c r="BT33" s="94">
        <v>196</v>
      </c>
      <c r="BU33" s="94">
        <v>256</v>
      </c>
      <c r="BV33" s="94">
        <v>214</v>
      </c>
      <c r="BW33" s="123"/>
      <c r="BX33" s="123"/>
      <c r="BY33" s="123"/>
      <c r="BZ33" s="123"/>
      <c r="CA33" s="94">
        <v>177</v>
      </c>
      <c r="CB33" s="94">
        <v>128</v>
      </c>
      <c r="CC33" s="94">
        <v>188</v>
      </c>
      <c r="CD33" s="94">
        <v>194</v>
      </c>
      <c r="CE33" s="146"/>
      <c r="CF33" s="350"/>
      <c r="CG33" s="350"/>
      <c r="CH33" s="350"/>
      <c r="CI33" s="350"/>
      <c r="CJ33" s="330">
        <v>141</v>
      </c>
      <c r="CK33" s="330">
        <v>161</v>
      </c>
      <c r="CL33" s="330">
        <v>186</v>
      </c>
      <c r="CM33" s="330">
        <v>137</v>
      </c>
      <c r="CN33" s="330">
        <v>180</v>
      </c>
      <c r="CO33" s="330">
        <v>181</v>
      </c>
      <c r="CP33" s="330">
        <v>210</v>
      </c>
      <c r="CQ33" s="330">
        <v>181</v>
      </c>
      <c r="CR33" s="120">
        <v>179</v>
      </c>
      <c r="CS33" s="120">
        <v>198</v>
      </c>
      <c r="CT33" s="120">
        <v>199</v>
      </c>
      <c r="CU33" s="120">
        <v>171</v>
      </c>
      <c r="CV33" s="330">
        <v>172</v>
      </c>
      <c r="CW33" s="330">
        <v>156</v>
      </c>
      <c r="CX33" s="330">
        <v>157</v>
      </c>
      <c r="CY33" s="330">
        <v>162</v>
      </c>
      <c r="CZ33" s="120">
        <v>183</v>
      </c>
      <c r="DA33" s="120">
        <v>153</v>
      </c>
      <c r="DB33" s="120">
        <v>167</v>
      </c>
      <c r="DC33" s="120">
        <v>130</v>
      </c>
      <c r="DD33" s="120">
        <v>181</v>
      </c>
      <c r="DE33" s="120">
        <v>203</v>
      </c>
      <c r="DF33" s="120">
        <v>155</v>
      </c>
      <c r="DG33" s="120">
        <v>192</v>
      </c>
      <c r="DH33" s="330">
        <v>180</v>
      </c>
      <c r="DI33" s="330">
        <v>183</v>
      </c>
      <c r="DJ33" s="330">
        <v>184</v>
      </c>
      <c r="DK33" s="330">
        <v>200</v>
      </c>
      <c r="DL33" s="330">
        <v>155</v>
      </c>
      <c r="DM33" s="330">
        <v>129</v>
      </c>
      <c r="DN33" s="330">
        <v>165</v>
      </c>
      <c r="DO33" s="330">
        <v>171</v>
      </c>
      <c r="DP33" s="330">
        <v>182</v>
      </c>
      <c r="DQ33" s="330">
        <v>177</v>
      </c>
      <c r="DR33" s="330">
        <v>166</v>
      </c>
      <c r="DS33" s="330">
        <v>191</v>
      </c>
      <c r="DT33" s="330">
        <v>165</v>
      </c>
      <c r="DU33" s="330">
        <v>153</v>
      </c>
      <c r="DV33" s="330">
        <v>202</v>
      </c>
      <c r="DW33" s="330">
        <v>179</v>
      </c>
      <c r="DX33" s="330">
        <v>160</v>
      </c>
      <c r="DY33" s="330">
        <v>155</v>
      </c>
      <c r="DZ33" s="330">
        <v>143</v>
      </c>
      <c r="EA33" s="330">
        <v>174</v>
      </c>
    </row>
    <row r="34" spans="1:131" s="103" customFormat="1" ht="15.75">
      <c r="A34" s="131">
        <v>31</v>
      </c>
      <c r="B34" s="154" t="s">
        <v>43</v>
      </c>
      <c r="C34" s="274" t="s">
        <v>42</v>
      </c>
      <c r="D34" s="377">
        <f t="shared" si="0"/>
        <v>19805</v>
      </c>
      <c r="E34" s="390">
        <f t="shared" si="1"/>
        <v>100</v>
      </c>
      <c r="F34" s="378">
        <f t="shared" si="2"/>
        <v>198.05</v>
      </c>
      <c r="G34" s="335">
        <v>48</v>
      </c>
      <c r="H34" s="335">
        <v>9515</v>
      </c>
      <c r="I34" s="336">
        <v>20</v>
      </c>
      <c r="J34" s="336">
        <v>3909</v>
      </c>
      <c r="K34" s="336">
        <v>20</v>
      </c>
      <c r="L34" s="336">
        <v>3963</v>
      </c>
      <c r="M34" s="335">
        <v>12</v>
      </c>
      <c r="N34" s="337">
        <v>2418</v>
      </c>
      <c r="O34" s="363">
        <f>IF(P34&gt;0,AVERAGE(U34:EA34),"")</f>
        <v>176.41</v>
      </c>
      <c r="P34" s="385">
        <f>COUNT(U34:EA34)</f>
        <v>100</v>
      </c>
      <c r="Q34" s="369">
        <f>SUM(U34:EA34)</f>
        <v>17641</v>
      </c>
      <c r="R34" s="369">
        <f>MIN(U34:EA34)</f>
        <v>121</v>
      </c>
      <c r="S34" s="369">
        <f>MAX(U34:EA34)</f>
        <v>246</v>
      </c>
      <c r="T34" s="370">
        <f t="shared" si="3"/>
        <v>125</v>
      </c>
      <c r="U34" s="110"/>
      <c r="V34" s="95"/>
      <c r="W34" s="95"/>
      <c r="X34" s="95"/>
      <c r="Y34" s="92">
        <v>190</v>
      </c>
      <c r="Z34" s="92">
        <v>183</v>
      </c>
      <c r="AA34" s="92">
        <v>157</v>
      </c>
      <c r="AB34" s="92">
        <v>182</v>
      </c>
      <c r="AC34" s="92">
        <v>189</v>
      </c>
      <c r="AD34" s="92">
        <v>147</v>
      </c>
      <c r="AE34" s="92">
        <v>193</v>
      </c>
      <c r="AF34" s="92">
        <v>194</v>
      </c>
      <c r="AG34" s="92">
        <v>182</v>
      </c>
      <c r="AH34" s="92">
        <v>146</v>
      </c>
      <c r="AI34" s="92">
        <v>177</v>
      </c>
      <c r="AJ34" s="92">
        <v>186</v>
      </c>
      <c r="AK34" s="95"/>
      <c r="AL34" s="95"/>
      <c r="AM34" s="95"/>
      <c r="AN34" s="95"/>
      <c r="AO34" s="141"/>
      <c r="AP34" s="92">
        <v>180</v>
      </c>
      <c r="AQ34" s="92">
        <v>193</v>
      </c>
      <c r="AR34" s="92">
        <v>148</v>
      </c>
      <c r="AS34" s="92">
        <v>157</v>
      </c>
      <c r="AT34" s="92">
        <v>172</v>
      </c>
      <c r="AU34" s="92">
        <v>206</v>
      </c>
      <c r="AV34" s="92">
        <v>173</v>
      </c>
      <c r="AW34" s="92">
        <v>181</v>
      </c>
      <c r="AX34" s="92">
        <v>157</v>
      </c>
      <c r="AY34" s="92">
        <v>166</v>
      </c>
      <c r="AZ34" s="92">
        <v>195</v>
      </c>
      <c r="BA34" s="92">
        <v>160</v>
      </c>
      <c r="BB34" s="92">
        <v>161</v>
      </c>
      <c r="BC34" s="92">
        <v>204</v>
      </c>
      <c r="BD34" s="92">
        <v>196</v>
      </c>
      <c r="BE34" s="92">
        <v>159</v>
      </c>
      <c r="BF34" s="92">
        <v>168</v>
      </c>
      <c r="BG34" s="92">
        <v>174</v>
      </c>
      <c r="BH34" s="92">
        <v>167</v>
      </c>
      <c r="BI34" s="92">
        <v>162</v>
      </c>
      <c r="BJ34" s="141"/>
      <c r="BK34" s="92">
        <v>192</v>
      </c>
      <c r="BL34" s="92">
        <v>168</v>
      </c>
      <c r="BM34" s="92">
        <v>181</v>
      </c>
      <c r="BN34" s="92">
        <v>213</v>
      </c>
      <c r="BO34" s="92">
        <v>166</v>
      </c>
      <c r="BP34" s="92">
        <v>180</v>
      </c>
      <c r="BQ34" s="92">
        <v>168</v>
      </c>
      <c r="BR34" s="92">
        <v>146</v>
      </c>
      <c r="BS34" s="92">
        <v>169</v>
      </c>
      <c r="BT34" s="92">
        <v>151</v>
      </c>
      <c r="BU34" s="92">
        <v>183</v>
      </c>
      <c r="BV34" s="92">
        <v>215</v>
      </c>
      <c r="BW34" s="92">
        <v>146</v>
      </c>
      <c r="BX34" s="92">
        <v>188</v>
      </c>
      <c r="BY34" s="92">
        <v>145</v>
      </c>
      <c r="BZ34" s="92">
        <v>225</v>
      </c>
      <c r="CA34" s="92">
        <v>121</v>
      </c>
      <c r="CB34" s="92">
        <v>133</v>
      </c>
      <c r="CC34" s="92">
        <v>246</v>
      </c>
      <c r="CD34" s="92">
        <v>169</v>
      </c>
      <c r="CE34" s="142"/>
      <c r="CF34" s="92">
        <v>210</v>
      </c>
      <c r="CG34" s="92">
        <v>182</v>
      </c>
      <c r="CH34" s="92">
        <v>173</v>
      </c>
      <c r="CI34" s="92">
        <v>169</v>
      </c>
      <c r="CJ34" s="92">
        <v>188</v>
      </c>
      <c r="CK34" s="92">
        <v>170</v>
      </c>
      <c r="CL34" s="92">
        <v>155</v>
      </c>
      <c r="CM34" s="92">
        <v>184</v>
      </c>
      <c r="CN34" s="92">
        <v>159</v>
      </c>
      <c r="CO34" s="92">
        <v>179</v>
      </c>
      <c r="CP34" s="92">
        <v>172</v>
      </c>
      <c r="CQ34" s="92">
        <v>191</v>
      </c>
      <c r="CR34" s="92">
        <v>198</v>
      </c>
      <c r="CS34" s="92">
        <v>195</v>
      </c>
      <c r="CT34" s="92">
        <v>155</v>
      </c>
      <c r="CU34" s="92">
        <v>150</v>
      </c>
      <c r="CV34" s="92">
        <v>169</v>
      </c>
      <c r="CW34" s="92">
        <v>170</v>
      </c>
      <c r="CX34" s="92">
        <v>181</v>
      </c>
      <c r="CY34" s="92">
        <v>185</v>
      </c>
      <c r="CZ34" s="92">
        <v>152</v>
      </c>
      <c r="DA34" s="92">
        <v>151</v>
      </c>
      <c r="DB34" s="92">
        <v>172</v>
      </c>
      <c r="DC34" s="92">
        <v>213</v>
      </c>
      <c r="DD34" s="92">
        <v>171</v>
      </c>
      <c r="DE34" s="92">
        <v>183</v>
      </c>
      <c r="DF34" s="92">
        <v>183</v>
      </c>
      <c r="DG34" s="92">
        <v>177</v>
      </c>
      <c r="DH34" s="92">
        <v>179</v>
      </c>
      <c r="DI34" s="92">
        <v>165</v>
      </c>
      <c r="DJ34" s="92">
        <v>150</v>
      </c>
      <c r="DK34" s="92">
        <v>150</v>
      </c>
      <c r="DL34" s="92">
        <v>167</v>
      </c>
      <c r="DM34" s="92">
        <v>170</v>
      </c>
      <c r="DN34" s="92">
        <v>190</v>
      </c>
      <c r="DO34" s="92">
        <v>153</v>
      </c>
      <c r="DP34" s="92">
        <v>191</v>
      </c>
      <c r="DQ34" s="92">
        <v>155</v>
      </c>
      <c r="DR34" s="92">
        <v>214</v>
      </c>
      <c r="DS34" s="92">
        <v>170</v>
      </c>
      <c r="DT34" s="92">
        <v>190</v>
      </c>
      <c r="DU34" s="92">
        <v>216</v>
      </c>
      <c r="DV34" s="92">
        <v>203</v>
      </c>
      <c r="DW34" s="92">
        <v>216</v>
      </c>
      <c r="DX34" s="92">
        <v>190</v>
      </c>
      <c r="DY34" s="92">
        <v>160</v>
      </c>
      <c r="DZ34" s="92">
        <v>164</v>
      </c>
      <c r="EA34" s="92">
        <v>201</v>
      </c>
    </row>
    <row r="35" spans="1:131" s="103" customFormat="1" ht="16.5" thickBot="1">
      <c r="A35" s="131">
        <v>32</v>
      </c>
      <c r="B35" s="154" t="s">
        <v>33</v>
      </c>
      <c r="C35" s="274" t="s">
        <v>34</v>
      </c>
      <c r="D35" s="377">
        <f t="shared" si="0"/>
        <v>20466</v>
      </c>
      <c r="E35" s="390">
        <f t="shared" si="1"/>
        <v>104</v>
      </c>
      <c r="F35" s="378">
        <f t="shared" si="2"/>
        <v>196.78846153846155</v>
      </c>
      <c r="G35" s="335">
        <v>48</v>
      </c>
      <c r="H35" s="335">
        <v>9384</v>
      </c>
      <c r="I35" s="336">
        <v>20</v>
      </c>
      <c r="J35" s="336">
        <v>3956</v>
      </c>
      <c r="K35" s="336">
        <v>20</v>
      </c>
      <c r="L35" s="336">
        <v>3981</v>
      </c>
      <c r="M35" s="335">
        <v>16</v>
      </c>
      <c r="N35" s="337">
        <v>3145</v>
      </c>
      <c r="O35" s="363">
        <f>IF(P35&gt;0,AVERAGE(U35:EA35),"")</f>
        <v>167.75</v>
      </c>
      <c r="P35" s="385">
        <f>COUNT(U35:EA35)</f>
        <v>104</v>
      </c>
      <c r="Q35" s="369">
        <f>SUM(U35:EA35)</f>
        <v>17446</v>
      </c>
      <c r="R35" s="369">
        <f>MIN(U35:EA35)</f>
        <v>120</v>
      </c>
      <c r="S35" s="369">
        <f>MAX(U35:EA35)</f>
        <v>225</v>
      </c>
      <c r="T35" s="370">
        <f t="shared" si="3"/>
        <v>105</v>
      </c>
      <c r="U35" s="133">
        <v>185</v>
      </c>
      <c r="V35" s="126">
        <v>158</v>
      </c>
      <c r="W35" s="126">
        <v>151</v>
      </c>
      <c r="X35" s="126">
        <v>184</v>
      </c>
      <c r="Y35" s="125"/>
      <c r="Z35" s="125"/>
      <c r="AA35" s="125"/>
      <c r="AB35" s="125"/>
      <c r="AC35" s="126">
        <v>160</v>
      </c>
      <c r="AD35" s="126">
        <v>154</v>
      </c>
      <c r="AE35" s="126">
        <v>161</v>
      </c>
      <c r="AF35" s="126">
        <v>187</v>
      </c>
      <c r="AG35" s="126">
        <v>148</v>
      </c>
      <c r="AH35" s="126">
        <v>201</v>
      </c>
      <c r="AI35" s="126">
        <v>177</v>
      </c>
      <c r="AJ35" s="126">
        <v>166</v>
      </c>
      <c r="AK35" s="126">
        <v>145</v>
      </c>
      <c r="AL35" s="126">
        <v>179</v>
      </c>
      <c r="AM35" s="126">
        <v>162</v>
      </c>
      <c r="AN35" s="126">
        <v>175</v>
      </c>
      <c r="AO35" s="147"/>
      <c r="AP35" s="126">
        <v>184</v>
      </c>
      <c r="AQ35" s="126">
        <v>188</v>
      </c>
      <c r="AR35" s="126">
        <v>185</v>
      </c>
      <c r="AS35" s="126">
        <v>170</v>
      </c>
      <c r="AT35" s="126">
        <v>161</v>
      </c>
      <c r="AU35" s="126">
        <v>143</v>
      </c>
      <c r="AV35" s="126">
        <v>186</v>
      </c>
      <c r="AW35" s="126">
        <v>187</v>
      </c>
      <c r="AX35" s="126">
        <v>178</v>
      </c>
      <c r="AY35" s="126">
        <v>192</v>
      </c>
      <c r="AZ35" s="126">
        <v>202</v>
      </c>
      <c r="BA35" s="126">
        <v>205</v>
      </c>
      <c r="BB35" s="126">
        <v>151</v>
      </c>
      <c r="BC35" s="126">
        <v>130</v>
      </c>
      <c r="BD35" s="126">
        <v>145</v>
      </c>
      <c r="BE35" s="126">
        <v>150</v>
      </c>
      <c r="BF35" s="126">
        <v>134</v>
      </c>
      <c r="BG35" s="126">
        <v>186</v>
      </c>
      <c r="BH35" s="126">
        <v>220</v>
      </c>
      <c r="BI35" s="126">
        <v>156</v>
      </c>
      <c r="BJ35" s="147"/>
      <c r="BK35" s="126">
        <v>174</v>
      </c>
      <c r="BL35" s="126">
        <v>212</v>
      </c>
      <c r="BM35" s="126">
        <v>174</v>
      </c>
      <c r="BN35" s="126">
        <v>209</v>
      </c>
      <c r="BO35" s="126">
        <v>181</v>
      </c>
      <c r="BP35" s="126">
        <v>151</v>
      </c>
      <c r="BQ35" s="126">
        <v>202</v>
      </c>
      <c r="BR35" s="126">
        <v>152</v>
      </c>
      <c r="BS35" s="126">
        <v>145</v>
      </c>
      <c r="BT35" s="126">
        <v>156</v>
      </c>
      <c r="BU35" s="126">
        <v>142</v>
      </c>
      <c r="BV35" s="126">
        <v>131</v>
      </c>
      <c r="BW35" s="126">
        <v>168</v>
      </c>
      <c r="BX35" s="126">
        <v>156</v>
      </c>
      <c r="BY35" s="126">
        <v>176</v>
      </c>
      <c r="BZ35" s="126">
        <v>179</v>
      </c>
      <c r="CA35" s="126">
        <v>130</v>
      </c>
      <c r="CB35" s="126">
        <v>146</v>
      </c>
      <c r="CC35" s="126">
        <v>215</v>
      </c>
      <c r="CD35" s="126">
        <v>173</v>
      </c>
      <c r="CE35" s="148"/>
      <c r="CF35" s="126">
        <v>162</v>
      </c>
      <c r="CG35" s="126">
        <v>215</v>
      </c>
      <c r="CH35" s="126">
        <v>150</v>
      </c>
      <c r="CI35" s="126">
        <v>192</v>
      </c>
      <c r="CJ35" s="126">
        <v>152</v>
      </c>
      <c r="CK35" s="126">
        <v>148</v>
      </c>
      <c r="CL35" s="126">
        <v>145</v>
      </c>
      <c r="CM35" s="126">
        <v>135</v>
      </c>
      <c r="CN35" s="126">
        <v>158</v>
      </c>
      <c r="CO35" s="126">
        <v>146</v>
      </c>
      <c r="CP35" s="126">
        <v>186</v>
      </c>
      <c r="CQ35" s="126">
        <v>190</v>
      </c>
      <c r="CR35" s="126">
        <v>178</v>
      </c>
      <c r="CS35" s="126">
        <v>152</v>
      </c>
      <c r="CT35" s="126">
        <v>159</v>
      </c>
      <c r="CU35" s="126">
        <v>167</v>
      </c>
      <c r="CV35" s="92">
        <v>136</v>
      </c>
      <c r="CW35" s="92">
        <v>184</v>
      </c>
      <c r="CX35" s="126">
        <v>204</v>
      </c>
      <c r="CY35" s="126">
        <v>165</v>
      </c>
      <c r="CZ35" s="126">
        <v>169</v>
      </c>
      <c r="DA35" s="126">
        <v>190</v>
      </c>
      <c r="DB35" s="126">
        <v>137</v>
      </c>
      <c r="DC35" s="126">
        <v>169</v>
      </c>
      <c r="DD35" s="126">
        <v>120</v>
      </c>
      <c r="DE35" s="126">
        <v>193</v>
      </c>
      <c r="DF35" s="126">
        <v>158</v>
      </c>
      <c r="DG35" s="126">
        <v>161</v>
      </c>
      <c r="DH35" s="126">
        <v>158</v>
      </c>
      <c r="DI35" s="126">
        <v>181</v>
      </c>
      <c r="DJ35" s="126">
        <v>137</v>
      </c>
      <c r="DK35" s="126">
        <v>138</v>
      </c>
      <c r="DL35" s="92">
        <v>225</v>
      </c>
      <c r="DM35" s="92">
        <v>197</v>
      </c>
      <c r="DN35" s="92">
        <v>148</v>
      </c>
      <c r="DO35" s="92">
        <v>193</v>
      </c>
      <c r="DP35" s="126">
        <v>178</v>
      </c>
      <c r="DQ35" s="126">
        <v>141</v>
      </c>
      <c r="DR35" s="126">
        <v>148</v>
      </c>
      <c r="DS35" s="126">
        <v>172</v>
      </c>
      <c r="DT35" s="92">
        <v>147</v>
      </c>
      <c r="DU35" s="92">
        <v>176</v>
      </c>
      <c r="DV35" s="92">
        <v>162</v>
      </c>
      <c r="DW35" s="92">
        <v>122</v>
      </c>
      <c r="DX35" s="126">
        <v>179</v>
      </c>
      <c r="DY35" s="126">
        <v>167</v>
      </c>
      <c r="DZ35" s="126">
        <v>163</v>
      </c>
      <c r="EA35" s="126">
        <v>175</v>
      </c>
    </row>
    <row r="36" spans="1:131" s="103" customFormat="1" ht="15.75">
      <c r="A36" s="131">
        <v>33</v>
      </c>
      <c r="B36" s="154" t="s">
        <v>22</v>
      </c>
      <c r="C36" s="274" t="s">
        <v>20</v>
      </c>
      <c r="D36" s="377">
        <f t="shared" si="0"/>
        <v>18717</v>
      </c>
      <c r="E36" s="390">
        <f t="shared" si="1"/>
        <v>96</v>
      </c>
      <c r="F36" s="378">
        <f t="shared" si="2"/>
        <v>194.96875</v>
      </c>
      <c r="G36" s="335">
        <v>44</v>
      </c>
      <c r="H36" s="335">
        <v>8533</v>
      </c>
      <c r="I36" s="335">
        <v>16</v>
      </c>
      <c r="J36" s="335">
        <v>3084</v>
      </c>
      <c r="K36" s="337">
        <v>20</v>
      </c>
      <c r="L36" s="337">
        <v>4047</v>
      </c>
      <c r="M36" s="335">
        <v>16</v>
      </c>
      <c r="N36" s="337">
        <v>3053</v>
      </c>
      <c r="O36" s="363">
        <f>IF(P36&gt;0,AVERAGE(U36:EA36),"")</f>
        <v>170.96875</v>
      </c>
      <c r="P36" s="385">
        <f>COUNT(U36:EA36)</f>
        <v>96</v>
      </c>
      <c r="Q36" s="369">
        <f>SUM(U36:EA36)</f>
        <v>16413</v>
      </c>
      <c r="R36" s="369">
        <f>MIN(U36:EA36)</f>
        <v>125</v>
      </c>
      <c r="S36" s="369">
        <f>MAX(U36:EA36)</f>
        <v>238</v>
      </c>
      <c r="T36" s="370">
        <f t="shared" si="3"/>
        <v>113</v>
      </c>
      <c r="U36" s="109">
        <v>207</v>
      </c>
      <c r="V36" s="96">
        <v>157</v>
      </c>
      <c r="W36" s="96">
        <v>125</v>
      </c>
      <c r="X36" s="96">
        <v>189</v>
      </c>
      <c r="Y36" s="96">
        <v>137</v>
      </c>
      <c r="Z36" s="96">
        <v>145</v>
      </c>
      <c r="AA36" s="96">
        <v>156</v>
      </c>
      <c r="AB36" s="96">
        <v>188</v>
      </c>
      <c r="AC36" s="96">
        <v>160</v>
      </c>
      <c r="AD36" s="96">
        <v>149</v>
      </c>
      <c r="AE36" s="96">
        <v>202</v>
      </c>
      <c r="AF36" s="96">
        <v>183</v>
      </c>
      <c r="AG36" s="96">
        <v>125</v>
      </c>
      <c r="AH36" s="96">
        <v>165</v>
      </c>
      <c r="AI36" s="96">
        <v>191</v>
      </c>
      <c r="AJ36" s="96">
        <v>166</v>
      </c>
      <c r="AK36" s="97"/>
      <c r="AL36" s="97"/>
      <c r="AM36" s="97"/>
      <c r="AN36" s="97"/>
      <c r="AO36" s="139"/>
      <c r="AP36" s="96">
        <v>199</v>
      </c>
      <c r="AQ36" s="96">
        <v>169</v>
      </c>
      <c r="AR36" s="96">
        <v>172</v>
      </c>
      <c r="AS36" s="96">
        <v>157</v>
      </c>
      <c r="AT36" s="96">
        <v>192</v>
      </c>
      <c r="AU36" s="96">
        <v>135</v>
      </c>
      <c r="AV36" s="96">
        <v>151</v>
      </c>
      <c r="AW36" s="96">
        <v>155</v>
      </c>
      <c r="AX36" s="96">
        <v>165</v>
      </c>
      <c r="AY36" s="96">
        <v>128</v>
      </c>
      <c r="AZ36" s="96">
        <v>134</v>
      </c>
      <c r="BA36" s="96">
        <v>127</v>
      </c>
      <c r="BB36" s="96">
        <v>225</v>
      </c>
      <c r="BC36" s="96">
        <v>156</v>
      </c>
      <c r="BD36" s="96">
        <v>191</v>
      </c>
      <c r="BE36" s="96">
        <v>193</v>
      </c>
      <c r="BF36" s="96">
        <v>203</v>
      </c>
      <c r="BG36" s="96">
        <v>238</v>
      </c>
      <c r="BH36" s="96">
        <v>201</v>
      </c>
      <c r="BI36" s="96">
        <v>192</v>
      </c>
      <c r="BJ36" s="139"/>
      <c r="BK36" s="96">
        <v>154</v>
      </c>
      <c r="BL36" s="96">
        <v>157</v>
      </c>
      <c r="BM36" s="96">
        <v>172</v>
      </c>
      <c r="BN36" s="96">
        <v>174</v>
      </c>
      <c r="BO36" s="96">
        <v>185</v>
      </c>
      <c r="BP36" s="96">
        <v>160</v>
      </c>
      <c r="BQ36" s="96">
        <v>156</v>
      </c>
      <c r="BR36" s="96">
        <v>193</v>
      </c>
      <c r="BS36" s="135"/>
      <c r="BT36" s="135"/>
      <c r="BU36" s="135"/>
      <c r="BV36" s="135"/>
      <c r="BW36" s="96">
        <v>138</v>
      </c>
      <c r="BX36" s="96">
        <v>164</v>
      </c>
      <c r="BY36" s="96">
        <v>184</v>
      </c>
      <c r="BZ36" s="96">
        <v>165</v>
      </c>
      <c r="CA36" s="96">
        <v>191</v>
      </c>
      <c r="CB36" s="96">
        <v>171</v>
      </c>
      <c r="CC36" s="96">
        <v>182</v>
      </c>
      <c r="CD36" s="96">
        <v>170</v>
      </c>
      <c r="CE36" s="140"/>
      <c r="CF36" s="137">
        <v>198</v>
      </c>
      <c r="CG36" s="137">
        <v>161</v>
      </c>
      <c r="CH36" s="137">
        <v>179</v>
      </c>
      <c r="CI36" s="137">
        <v>213</v>
      </c>
      <c r="CJ36" s="137">
        <v>157</v>
      </c>
      <c r="CK36" s="137">
        <v>177</v>
      </c>
      <c r="CL36" s="137">
        <v>147</v>
      </c>
      <c r="CM36" s="137">
        <v>175</v>
      </c>
      <c r="CN36" s="137">
        <v>203</v>
      </c>
      <c r="CO36" s="137">
        <v>179</v>
      </c>
      <c r="CP36" s="137">
        <v>169</v>
      </c>
      <c r="CQ36" s="137">
        <v>160</v>
      </c>
      <c r="CR36" s="137">
        <v>153</v>
      </c>
      <c r="CS36" s="137">
        <v>176</v>
      </c>
      <c r="CT36" s="137">
        <v>138</v>
      </c>
      <c r="CU36" s="137">
        <v>144</v>
      </c>
      <c r="CV36" s="137">
        <v>157</v>
      </c>
      <c r="CW36" s="137">
        <v>163</v>
      </c>
      <c r="CX36" s="137">
        <v>165</v>
      </c>
      <c r="CY36" s="137">
        <v>145</v>
      </c>
      <c r="CZ36" s="137">
        <v>178</v>
      </c>
      <c r="DA36" s="137">
        <v>169</v>
      </c>
      <c r="DB36" s="137">
        <v>137</v>
      </c>
      <c r="DC36" s="137">
        <v>206</v>
      </c>
      <c r="DD36" s="137">
        <v>140</v>
      </c>
      <c r="DE36" s="137">
        <v>153</v>
      </c>
      <c r="DF36" s="137">
        <v>156</v>
      </c>
      <c r="DG36" s="137">
        <v>199</v>
      </c>
      <c r="DH36" s="135"/>
      <c r="DI36" s="135"/>
      <c r="DJ36" s="135"/>
      <c r="DK36" s="135"/>
      <c r="DL36" s="137">
        <v>207</v>
      </c>
      <c r="DM36" s="137">
        <v>179</v>
      </c>
      <c r="DN36" s="137">
        <v>147</v>
      </c>
      <c r="DO36" s="137">
        <v>150</v>
      </c>
      <c r="DP36" s="137">
        <v>173</v>
      </c>
      <c r="DQ36" s="137">
        <v>161</v>
      </c>
      <c r="DR36" s="137">
        <v>171</v>
      </c>
      <c r="DS36" s="137">
        <v>156</v>
      </c>
      <c r="DT36" s="137">
        <v>133</v>
      </c>
      <c r="DU36" s="137">
        <v>200</v>
      </c>
      <c r="DV36" s="137">
        <v>231</v>
      </c>
      <c r="DW36" s="137">
        <v>237</v>
      </c>
      <c r="DX36" s="137">
        <v>160</v>
      </c>
      <c r="DY36" s="137">
        <v>158</v>
      </c>
      <c r="DZ36" s="137">
        <v>193</v>
      </c>
      <c r="EA36" s="120">
        <v>216</v>
      </c>
    </row>
    <row r="37" spans="1:131" s="103" customFormat="1" ht="15.75">
      <c r="A37" s="131">
        <v>34</v>
      </c>
      <c r="B37" s="154" t="s">
        <v>47</v>
      </c>
      <c r="C37" s="274" t="s">
        <v>46</v>
      </c>
      <c r="D37" s="377">
        <f t="shared" si="0"/>
        <v>14793</v>
      </c>
      <c r="E37" s="390">
        <f t="shared" si="1"/>
        <v>76</v>
      </c>
      <c r="F37" s="378">
        <f t="shared" si="2"/>
        <v>194.64473684210526</v>
      </c>
      <c r="G37" s="335">
        <v>38</v>
      </c>
      <c r="H37" s="335">
        <v>7305</v>
      </c>
      <c r="I37" s="336">
        <v>16</v>
      </c>
      <c r="J37" s="336">
        <v>3166</v>
      </c>
      <c r="K37" s="336">
        <v>6</v>
      </c>
      <c r="L37" s="336">
        <v>1210</v>
      </c>
      <c r="M37" s="335">
        <v>16</v>
      </c>
      <c r="N37" s="337">
        <v>3112</v>
      </c>
      <c r="O37" s="363">
        <f>IF(P37&gt;0,AVERAGE(U37:EA37),"")</f>
        <v>151.07894736842104</v>
      </c>
      <c r="P37" s="385">
        <f>COUNT(U37:EA37)</f>
        <v>76</v>
      </c>
      <c r="Q37" s="369">
        <f>SUM(U37:EA37)</f>
        <v>11482</v>
      </c>
      <c r="R37" s="369">
        <f>MIN(U37:EA37)</f>
        <v>96</v>
      </c>
      <c r="S37" s="369">
        <f>MAX(U37:EA37)</f>
        <v>191</v>
      </c>
      <c r="T37" s="370">
        <f t="shared" si="3"/>
        <v>95</v>
      </c>
      <c r="U37" s="106">
        <v>141</v>
      </c>
      <c r="V37" s="92">
        <v>170</v>
      </c>
      <c r="W37" s="92">
        <v>139</v>
      </c>
      <c r="X37" s="92">
        <v>158</v>
      </c>
      <c r="Y37" s="92">
        <v>183</v>
      </c>
      <c r="Z37" s="92">
        <v>166</v>
      </c>
      <c r="AA37" s="92">
        <v>167</v>
      </c>
      <c r="AB37" s="92">
        <v>167</v>
      </c>
      <c r="AC37" s="95"/>
      <c r="AD37" s="95"/>
      <c r="AE37" s="95"/>
      <c r="AF37" s="95"/>
      <c r="AG37" s="92">
        <v>134</v>
      </c>
      <c r="AH37" s="92">
        <v>120</v>
      </c>
      <c r="AI37" s="92">
        <v>159</v>
      </c>
      <c r="AJ37" s="92">
        <v>190</v>
      </c>
      <c r="AK37" s="92">
        <v>139</v>
      </c>
      <c r="AL37" s="92">
        <v>140</v>
      </c>
      <c r="AM37" s="92">
        <v>169</v>
      </c>
      <c r="AN37" s="92">
        <v>170</v>
      </c>
      <c r="AO37" s="141"/>
      <c r="AP37" s="95"/>
      <c r="AQ37" s="95"/>
      <c r="AR37" s="92">
        <v>175</v>
      </c>
      <c r="AS37" s="92">
        <v>161</v>
      </c>
      <c r="AT37" s="92">
        <v>142</v>
      </c>
      <c r="AU37" s="92">
        <v>176</v>
      </c>
      <c r="AV37" s="92">
        <v>136</v>
      </c>
      <c r="AW37" s="92">
        <v>174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141"/>
      <c r="BK37" s="92">
        <v>151</v>
      </c>
      <c r="BL37" s="92">
        <v>148</v>
      </c>
      <c r="BM37" s="92">
        <v>154</v>
      </c>
      <c r="BN37" s="92">
        <v>190</v>
      </c>
      <c r="BO37" s="92">
        <v>170</v>
      </c>
      <c r="BP37" s="92">
        <v>140</v>
      </c>
      <c r="BQ37" s="92">
        <v>146</v>
      </c>
      <c r="BR37" s="92">
        <v>129</v>
      </c>
      <c r="BS37" s="92">
        <v>186</v>
      </c>
      <c r="BT37" s="92">
        <v>162</v>
      </c>
      <c r="BU37" s="92">
        <v>156</v>
      </c>
      <c r="BV37" s="92">
        <v>167</v>
      </c>
      <c r="BW37" s="92">
        <v>132</v>
      </c>
      <c r="BX37" s="92">
        <v>156</v>
      </c>
      <c r="BY37" s="92">
        <v>96</v>
      </c>
      <c r="BZ37" s="92">
        <v>171</v>
      </c>
      <c r="CA37" s="95"/>
      <c r="CB37" s="95"/>
      <c r="CC37" s="95"/>
      <c r="CD37" s="95"/>
      <c r="CE37" s="142"/>
      <c r="CF37" s="92">
        <v>143</v>
      </c>
      <c r="CG37" s="92">
        <v>162</v>
      </c>
      <c r="CH37" s="92">
        <v>106</v>
      </c>
      <c r="CI37" s="92">
        <v>158</v>
      </c>
      <c r="CJ37" s="136"/>
      <c r="CK37" s="136"/>
      <c r="CL37" s="92">
        <v>137</v>
      </c>
      <c r="CM37" s="92">
        <v>124</v>
      </c>
      <c r="CN37" s="92">
        <v>151</v>
      </c>
      <c r="CO37" s="92">
        <v>125</v>
      </c>
      <c r="CP37" s="92">
        <v>151</v>
      </c>
      <c r="CQ37" s="92">
        <v>177</v>
      </c>
      <c r="CR37" s="92">
        <v>159</v>
      </c>
      <c r="CS37" s="92">
        <v>171</v>
      </c>
      <c r="CT37" s="92">
        <v>127</v>
      </c>
      <c r="CU37" s="92">
        <v>147</v>
      </c>
      <c r="CV37" s="136"/>
      <c r="CW37" s="136"/>
      <c r="CX37" s="136"/>
      <c r="CY37" s="136"/>
      <c r="CZ37" s="92">
        <v>150</v>
      </c>
      <c r="DA37" s="92">
        <v>127</v>
      </c>
      <c r="DB37" s="92">
        <v>114</v>
      </c>
      <c r="DC37" s="92">
        <v>180</v>
      </c>
      <c r="DD37" s="92">
        <v>160</v>
      </c>
      <c r="DE37" s="92">
        <v>191</v>
      </c>
      <c r="DF37" s="92">
        <v>147</v>
      </c>
      <c r="DG37" s="92">
        <v>145</v>
      </c>
      <c r="DH37" s="92">
        <v>128</v>
      </c>
      <c r="DI37" s="92">
        <v>183</v>
      </c>
      <c r="DJ37" s="92">
        <v>161</v>
      </c>
      <c r="DK37" s="92">
        <v>148</v>
      </c>
      <c r="DL37" s="92">
        <v>126</v>
      </c>
      <c r="DM37" s="92">
        <v>156</v>
      </c>
      <c r="DN37" s="92">
        <v>111</v>
      </c>
      <c r="DO37" s="92">
        <v>133</v>
      </c>
      <c r="DP37" s="136"/>
      <c r="DQ37" s="136"/>
      <c r="DR37" s="136"/>
      <c r="DS37" s="136"/>
      <c r="DT37" s="92">
        <v>160</v>
      </c>
      <c r="DU37" s="92">
        <v>168</v>
      </c>
      <c r="DV37" s="92">
        <v>127</v>
      </c>
      <c r="DW37" s="92">
        <v>133</v>
      </c>
      <c r="DX37" s="92">
        <v>146</v>
      </c>
      <c r="DY37" s="92">
        <v>128</v>
      </c>
      <c r="DZ37" s="92">
        <v>165</v>
      </c>
      <c r="EA37" s="92">
        <v>127</v>
      </c>
    </row>
    <row r="38" spans="1:131" s="103" customFormat="1" ht="16.5" thickBot="1">
      <c r="A38" s="131">
        <v>35</v>
      </c>
      <c r="B38" s="154" t="s">
        <v>14</v>
      </c>
      <c r="C38" s="274" t="s">
        <v>15</v>
      </c>
      <c r="D38" s="377">
        <f t="shared" si="0"/>
        <v>17053</v>
      </c>
      <c r="E38" s="390">
        <f t="shared" si="1"/>
        <v>88</v>
      </c>
      <c r="F38" s="378">
        <f t="shared" si="2"/>
        <v>193.7840909090909</v>
      </c>
      <c r="G38" s="335">
        <v>40</v>
      </c>
      <c r="H38" s="335">
        <v>7702</v>
      </c>
      <c r="I38" s="336">
        <v>16</v>
      </c>
      <c r="J38" s="336">
        <v>3081</v>
      </c>
      <c r="K38" s="336">
        <v>12</v>
      </c>
      <c r="L38" s="336">
        <v>2326</v>
      </c>
      <c r="M38" s="335">
        <v>20</v>
      </c>
      <c r="N38" s="337">
        <v>3944</v>
      </c>
      <c r="O38" s="363">
        <f>IF(P38&gt;0,AVERAGE(U38:EA38),"")</f>
        <v>167.6931818181818</v>
      </c>
      <c r="P38" s="385">
        <f>COUNT(U38:EA38)</f>
        <v>88</v>
      </c>
      <c r="Q38" s="369">
        <f>SUM(U38:EA38)</f>
        <v>14757</v>
      </c>
      <c r="R38" s="369">
        <f>MIN(U38:EA38)</f>
        <v>109</v>
      </c>
      <c r="S38" s="369">
        <f>MAX(U38:EA38)</f>
        <v>215</v>
      </c>
      <c r="T38" s="370">
        <f t="shared" si="3"/>
        <v>106</v>
      </c>
      <c r="U38" s="111">
        <v>215</v>
      </c>
      <c r="V38" s="101">
        <v>142</v>
      </c>
      <c r="W38" s="101">
        <v>173</v>
      </c>
      <c r="X38" s="101">
        <v>150</v>
      </c>
      <c r="Y38" s="101">
        <v>157</v>
      </c>
      <c r="Z38" s="101">
        <v>175</v>
      </c>
      <c r="AA38" s="101">
        <v>149</v>
      </c>
      <c r="AB38" s="101">
        <v>181</v>
      </c>
      <c r="AC38" s="101">
        <v>142</v>
      </c>
      <c r="AD38" s="101">
        <v>162</v>
      </c>
      <c r="AE38" s="101">
        <v>191</v>
      </c>
      <c r="AF38" s="101">
        <v>187</v>
      </c>
      <c r="AG38" s="101">
        <v>182</v>
      </c>
      <c r="AH38" s="101">
        <v>195</v>
      </c>
      <c r="AI38" s="101">
        <v>109</v>
      </c>
      <c r="AJ38" s="101">
        <v>163</v>
      </c>
      <c r="AK38" s="101">
        <v>145</v>
      </c>
      <c r="AL38" s="101">
        <v>176</v>
      </c>
      <c r="AM38" s="101">
        <v>165</v>
      </c>
      <c r="AN38" s="101">
        <v>153</v>
      </c>
      <c r="AO38" s="143"/>
      <c r="AP38" s="101">
        <v>179</v>
      </c>
      <c r="AQ38" s="101">
        <v>160</v>
      </c>
      <c r="AR38" s="101">
        <v>125</v>
      </c>
      <c r="AS38" s="101">
        <v>157</v>
      </c>
      <c r="AT38" s="102"/>
      <c r="AU38" s="102"/>
      <c r="AV38" s="102"/>
      <c r="AW38" s="102"/>
      <c r="AX38" s="101">
        <v>161</v>
      </c>
      <c r="AY38" s="101">
        <v>183</v>
      </c>
      <c r="AZ38" s="101">
        <v>172</v>
      </c>
      <c r="BA38" s="101">
        <v>134</v>
      </c>
      <c r="BB38" s="101">
        <v>170</v>
      </c>
      <c r="BC38" s="101">
        <v>180</v>
      </c>
      <c r="BD38" s="101">
        <v>183</v>
      </c>
      <c r="BE38" s="101">
        <v>150</v>
      </c>
      <c r="BF38" s="102"/>
      <c r="BG38" s="102"/>
      <c r="BH38" s="102"/>
      <c r="BI38" s="102"/>
      <c r="BJ38" s="143"/>
      <c r="BK38" s="101">
        <v>183</v>
      </c>
      <c r="BL38" s="101">
        <v>151</v>
      </c>
      <c r="BM38" s="101">
        <v>127</v>
      </c>
      <c r="BN38" s="101">
        <v>171</v>
      </c>
      <c r="BO38" s="101">
        <v>173</v>
      </c>
      <c r="BP38" s="101">
        <v>161</v>
      </c>
      <c r="BQ38" s="101">
        <v>184</v>
      </c>
      <c r="BR38" s="101">
        <v>168</v>
      </c>
      <c r="BS38" s="101">
        <v>146</v>
      </c>
      <c r="BT38" s="101">
        <v>171</v>
      </c>
      <c r="BU38" s="101">
        <v>168</v>
      </c>
      <c r="BV38" s="101">
        <v>150</v>
      </c>
      <c r="BW38" s="102"/>
      <c r="BX38" s="102"/>
      <c r="BY38" s="102"/>
      <c r="BZ38" s="102"/>
      <c r="CA38" s="101">
        <v>170</v>
      </c>
      <c r="CB38" s="101">
        <v>191</v>
      </c>
      <c r="CC38" s="101">
        <v>165</v>
      </c>
      <c r="CD38" s="101">
        <v>150</v>
      </c>
      <c r="CE38" s="144"/>
      <c r="CF38" s="101">
        <v>164</v>
      </c>
      <c r="CG38" s="101">
        <v>140</v>
      </c>
      <c r="CH38" s="101">
        <v>165</v>
      </c>
      <c r="CI38" s="101">
        <v>149</v>
      </c>
      <c r="CJ38" s="101">
        <v>189</v>
      </c>
      <c r="CK38" s="101">
        <v>164</v>
      </c>
      <c r="CL38" s="101">
        <v>183</v>
      </c>
      <c r="CM38" s="101">
        <v>151</v>
      </c>
      <c r="CN38" s="101">
        <v>158</v>
      </c>
      <c r="CO38" s="101">
        <v>213</v>
      </c>
      <c r="CP38" s="101">
        <v>178</v>
      </c>
      <c r="CQ38" s="101">
        <v>187</v>
      </c>
      <c r="CR38" s="101">
        <v>151</v>
      </c>
      <c r="CS38" s="101">
        <v>178</v>
      </c>
      <c r="CT38" s="101">
        <v>174</v>
      </c>
      <c r="CU38" s="101">
        <v>213</v>
      </c>
      <c r="CV38" s="101">
        <v>158</v>
      </c>
      <c r="CW38" s="101">
        <v>161</v>
      </c>
      <c r="CX38" s="101">
        <v>180</v>
      </c>
      <c r="CY38" s="101">
        <v>160</v>
      </c>
      <c r="CZ38" s="101">
        <v>190</v>
      </c>
      <c r="DA38" s="101">
        <v>176</v>
      </c>
      <c r="DB38" s="101">
        <v>203</v>
      </c>
      <c r="DC38" s="101">
        <v>157</v>
      </c>
      <c r="DD38" s="101">
        <v>151</v>
      </c>
      <c r="DE38" s="101">
        <v>189</v>
      </c>
      <c r="DF38" s="101">
        <v>171</v>
      </c>
      <c r="DG38" s="101">
        <v>193</v>
      </c>
      <c r="DH38" s="92">
        <v>175</v>
      </c>
      <c r="DI38" s="92">
        <v>159</v>
      </c>
      <c r="DJ38" s="92">
        <v>176</v>
      </c>
      <c r="DK38" s="92">
        <v>157</v>
      </c>
      <c r="DL38" s="104"/>
      <c r="DM38" s="104"/>
      <c r="DN38" s="104"/>
      <c r="DO38" s="104"/>
      <c r="DP38" s="101">
        <v>173</v>
      </c>
      <c r="DQ38" s="101">
        <v>157</v>
      </c>
      <c r="DR38" s="101">
        <v>153</v>
      </c>
      <c r="DS38" s="101">
        <v>161</v>
      </c>
      <c r="DT38" s="101">
        <v>200</v>
      </c>
      <c r="DU38" s="101">
        <v>168</v>
      </c>
      <c r="DV38" s="101">
        <v>161</v>
      </c>
      <c r="DW38" s="101">
        <v>176</v>
      </c>
      <c r="DX38" s="102"/>
      <c r="DY38" s="102"/>
      <c r="DZ38" s="102"/>
      <c r="EA38" s="102"/>
    </row>
    <row r="39" spans="1:131" s="103" customFormat="1" ht="15.75">
      <c r="A39" s="131">
        <v>36</v>
      </c>
      <c r="B39" s="154" t="s">
        <v>48</v>
      </c>
      <c r="C39" s="274" t="s">
        <v>46</v>
      </c>
      <c r="D39" s="377">
        <f t="shared" si="0"/>
        <v>12079</v>
      </c>
      <c r="E39" s="390">
        <f t="shared" si="1"/>
        <v>64</v>
      </c>
      <c r="F39" s="378">
        <f t="shared" si="2"/>
        <v>188.734375</v>
      </c>
      <c r="G39" s="335">
        <v>34</v>
      </c>
      <c r="H39" s="335">
        <v>6248</v>
      </c>
      <c r="I39" s="337">
        <v>10</v>
      </c>
      <c r="J39" s="337">
        <v>1955</v>
      </c>
      <c r="K39" s="337">
        <v>12</v>
      </c>
      <c r="L39" s="337">
        <v>2342</v>
      </c>
      <c r="M39" s="335">
        <v>8</v>
      </c>
      <c r="N39" s="337">
        <v>1534</v>
      </c>
      <c r="O39" s="363">
        <f>IF(P39&gt;0,AVERAGE(U39:EA39),"")</f>
        <v>140.59375</v>
      </c>
      <c r="P39" s="385">
        <f>COUNT(U39:EA39)</f>
        <v>64</v>
      </c>
      <c r="Q39" s="369">
        <f>SUM(U39:EA39)</f>
        <v>8998</v>
      </c>
      <c r="R39" s="369">
        <f>MIN(U39:EA39)</f>
        <v>92</v>
      </c>
      <c r="S39" s="369">
        <f>MAX(U39:EA39)</f>
        <v>189</v>
      </c>
      <c r="T39" s="370">
        <f t="shared" si="3"/>
        <v>97</v>
      </c>
      <c r="U39" s="329">
        <v>147</v>
      </c>
      <c r="V39" s="287">
        <v>135</v>
      </c>
      <c r="W39" s="287">
        <v>145</v>
      </c>
      <c r="X39" s="287">
        <v>143</v>
      </c>
      <c r="Y39" s="328"/>
      <c r="Z39" s="328"/>
      <c r="AA39" s="328"/>
      <c r="AB39" s="328"/>
      <c r="AC39" s="328"/>
      <c r="AD39" s="328"/>
      <c r="AE39" s="328"/>
      <c r="AF39" s="328"/>
      <c r="AG39" s="287">
        <v>120</v>
      </c>
      <c r="AH39" s="287">
        <v>159</v>
      </c>
      <c r="AI39" s="287">
        <v>116</v>
      </c>
      <c r="AJ39" s="287">
        <v>189</v>
      </c>
      <c r="AK39" s="328"/>
      <c r="AL39" s="328"/>
      <c r="AM39" s="328"/>
      <c r="AN39" s="328"/>
      <c r="AO39" s="145"/>
      <c r="AP39" s="287">
        <v>165</v>
      </c>
      <c r="AQ39" s="287">
        <v>132</v>
      </c>
      <c r="AR39" s="328"/>
      <c r="AS39" s="328"/>
      <c r="AT39" s="328"/>
      <c r="AU39" s="328"/>
      <c r="AV39" s="328"/>
      <c r="AW39" s="328"/>
      <c r="AX39" s="287">
        <v>141</v>
      </c>
      <c r="AY39" s="287">
        <v>147</v>
      </c>
      <c r="AZ39" s="287">
        <v>105</v>
      </c>
      <c r="BA39" s="287">
        <v>140</v>
      </c>
      <c r="BB39" s="328"/>
      <c r="BC39" s="328"/>
      <c r="BD39" s="287">
        <v>148</v>
      </c>
      <c r="BE39" s="287">
        <v>138</v>
      </c>
      <c r="BF39" s="287">
        <v>159</v>
      </c>
      <c r="BG39" s="287">
        <v>158</v>
      </c>
      <c r="BH39" s="287">
        <v>167</v>
      </c>
      <c r="BI39" s="287">
        <v>140</v>
      </c>
      <c r="BJ39" s="145"/>
      <c r="BK39" s="287">
        <v>172</v>
      </c>
      <c r="BL39" s="287">
        <v>188</v>
      </c>
      <c r="BM39" s="287">
        <v>113</v>
      </c>
      <c r="BN39" s="287">
        <v>149</v>
      </c>
      <c r="BO39" s="328"/>
      <c r="BP39" s="328"/>
      <c r="BQ39" s="328"/>
      <c r="BR39" s="328"/>
      <c r="BS39" s="328"/>
      <c r="BT39" s="328"/>
      <c r="BU39" s="328"/>
      <c r="BV39" s="328"/>
      <c r="BW39" s="287">
        <v>109</v>
      </c>
      <c r="BX39" s="287">
        <v>112</v>
      </c>
      <c r="BY39" s="328"/>
      <c r="BZ39" s="328"/>
      <c r="CA39" s="287">
        <v>129</v>
      </c>
      <c r="CB39" s="287">
        <v>118</v>
      </c>
      <c r="CC39" s="287">
        <v>185</v>
      </c>
      <c r="CD39" s="287">
        <v>150</v>
      </c>
      <c r="CE39" s="146"/>
      <c r="CF39" s="94">
        <v>124</v>
      </c>
      <c r="CG39" s="94">
        <v>133</v>
      </c>
      <c r="CH39" s="94">
        <v>174</v>
      </c>
      <c r="CI39" s="94">
        <v>171</v>
      </c>
      <c r="CJ39" s="94">
        <v>145</v>
      </c>
      <c r="CK39" s="94">
        <v>123</v>
      </c>
      <c r="CL39" s="328"/>
      <c r="CM39" s="328"/>
      <c r="CN39" s="328"/>
      <c r="CO39" s="328"/>
      <c r="CP39" s="328"/>
      <c r="CQ39" s="328"/>
      <c r="CR39" s="94">
        <v>125</v>
      </c>
      <c r="CS39" s="94">
        <v>158</v>
      </c>
      <c r="CT39" s="94">
        <v>167</v>
      </c>
      <c r="CU39" s="94">
        <v>133</v>
      </c>
      <c r="CV39" s="94">
        <v>118</v>
      </c>
      <c r="CW39" s="94">
        <v>143</v>
      </c>
      <c r="CX39" s="94">
        <v>143</v>
      </c>
      <c r="CY39" s="94">
        <v>162</v>
      </c>
      <c r="CZ39" s="94">
        <v>159</v>
      </c>
      <c r="DA39" s="94">
        <v>156</v>
      </c>
      <c r="DB39" s="94">
        <v>162</v>
      </c>
      <c r="DC39" s="94">
        <v>129</v>
      </c>
      <c r="DD39" s="94">
        <v>108</v>
      </c>
      <c r="DE39" s="94">
        <v>119</v>
      </c>
      <c r="DF39" s="94">
        <v>92</v>
      </c>
      <c r="DG39" s="94">
        <v>112</v>
      </c>
      <c r="DH39" s="328"/>
      <c r="DI39" s="328"/>
      <c r="DJ39" s="328"/>
      <c r="DK39" s="328"/>
      <c r="DL39" s="94">
        <v>149</v>
      </c>
      <c r="DM39" s="94">
        <v>110</v>
      </c>
      <c r="DN39" s="94">
        <v>148</v>
      </c>
      <c r="DO39" s="94">
        <v>142</v>
      </c>
      <c r="DP39" s="94">
        <v>113</v>
      </c>
      <c r="DQ39" s="94">
        <v>122</v>
      </c>
      <c r="DR39" s="94">
        <v>166</v>
      </c>
      <c r="DS39" s="94">
        <v>150</v>
      </c>
      <c r="DT39" s="328"/>
      <c r="DU39" s="328"/>
      <c r="DV39" s="328"/>
      <c r="DW39" s="328"/>
      <c r="DX39" s="94">
        <v>111</v>
      </c>
      <c r="DY39" s="94">
        <v>147</v>
      </c>
      <c r="DZ39" s="94">
        <v>138</v>
      </c>
      <c r="EA39" s="94">
        <v>127</v>
      </c>
    </row>
    <row r="40" spans="1:131" s="103" customFormat="1" ht="15.75" customHeight="1" thickBot="1">
      <c r="A40" s="351">
        <v>37</v>
      </c>
      <c r="B40" s="352" t="s">
        <v>53</v>
      </c>
      <c r="C40" s="353" t="s">
        <v>52</v>
      </c>
      <c r="D40" s="379">
        <f t="shared" si="0"/>
        <v>13749</v>
      </c>
      <c r="E40" s="391">
        <f t="shared" si="1"/>
        <v>80</v>
      </c>
      <c r="F40" s="380">
        <f t="shared" si="2"/>
        <v>171.8625</v>
      </c>
      <c r="G40" s="354">
        <v>40</v>
      </c>
      <c r="H40" s="354">
        <v>6795</v>
      </c>
      <c r="I40" s="355">
        <v>12</v>
      </c>
      <c r="J40" s="355">
        <v>2074</v>
      </c>
      <c r="K40" s="355">
        <v>16</v>
      </c>
      <c r="L40" s="355">
        <v>2671</v>
      </c>
      <c r="M40" s="354">
        <v>12</v>
      </c>
      <c r="N40" s="356">
        <v>2209</v>
      </c>
      <c r="O40" s="365">
        <f>IF(P40&gt;0,AVERAGE(U40:EA40),"")</f>
        <v>101.625</v>
      </c>
      <c r="P40" s="387">
        <f>COUNT(U40:EA40)</f>
        <v>80</v>
      </c>
      <c r="Q40" s="371">
        <f>SUM(U40:EA40)</f>
        <v>8130</v>
      </c>
      <c r="R40" s="369">
        <f>MIN(U40:EA40)</f>
        <v>35</v>
      </c>
      <c r="S40" s="371">
        <f>MAX(U40:EA40)</f>
        <v>147</v>
      </c>
      <c r="T40" s="372">
        <f t="shared" si="3"/>
        <v>112</v>
      </c>
      <c r="U40" s="341"/>
      <c r="V40" s="125"/>
      <c r="W40" s="125"/>
      <c r="X40" s="125"/>
      <c r="Y40" s="100">
        <v>125</v>
      </c>
      <c r="Z40" s="100">
        <v>117</v>
      </c>
      <c r="AA40" s="100">
        <v>73</v>
      </c>
      <c r="AB40" s="100">
        <v>126</v>
      </c>
      <c r="AC40" s="125"/>
      <c r="AD40" s="125"/>
      <c r="AE40" s="125"/>
      <c r="AF40" s="125"/>
      <c r="AG40" s="126">
        <v>127</v>
      </c>
      <c r="AH40" s="126">
        <v>123</v>
      </c>
      <c r="AI40" s="126">
        <v>92</v>
      </c>
      <c r="AJ40" s="126">
        <v>147</v>
      </c>
      <c r="AK40" s="126">
        <v>111</v>
      </c>
      <c r="AL40" s="126">
        <v>105</v>
      </c>
      <c r="AM40" s="126">
        <v>143</v>
      </c>
      <c r="AN40" s="126">
        <v>80</v>
      </c>
      <c r="AO40" s="147"/>
      <c r="AP40" s="126">
        <v>72</v>
      </c>
      <c r="AQ40" s="126">
        <v>121</v>
      </c>
      <c r="AR40" s="126">
        <v>82</v>
      </c>
      <c r="AS40" s="126">
        <v>107</v>
      </c>
      <c r="AT40" s="100">
        <v>58</v>
      </c>
      <c r="AU40" s="100">
        <v>102</v>
      </c>
      <c r="AV40" s="100">
        <v>117</v>
      </c>
      <c r="AW40" s="100">
        <v>99</v>
      </c>
      <c r="AX40" s="125"/>
      <c r="AY40" s="125"/>
      <c r="AZ40" s="125"/>
      <c r="BA40" s="125"/>
      <c r="BB40" s="126">
        <v>97</v>
      </c>
      <c r="BC40" s="126">
        <v>74</v>
      </c>
      <c r="BD40" s="126">
        <v>115</v>
      </c>
      <c r="BE40" s="126">
        <v>80</v>
      </c>
      <c r="BF40" s="126">
        <v>95</v>
      </c>
      <c r="BG40" s="126">
        <v>113</v>
      </c>
      <c r="BH40" s="126">
        <v>123</v>
      </c>
      <c r="BI40" s="126">
        <v>96</v>
      </c>
      <c r="BJ40" s="147"/>
      <c r="BK40" s="125"/>
      <c r="BL40" s="125"/>
      <c r="BM40" s="125"/>
      <c r="BN40" s="125"/>
      <c r="BO40" s="126">
        <v>98</v>
      </c>
      <c r="BP40" s="126">
        <v>92</v>
      </c>
      <c r="BQ40" s="126">
        <v>100</v>
      </c>
      <c r="BR40" s="126">
        <v>101</v>
      </c>
      <c r="BS40" s="125"/>
      <c r="BT40" s="125"/>
      <c r="BU40" s="125"/>
      <c r="BV40" s="125"/>
      <c r="BW40" s="126">
        <v>116</v>
      </c>
      <c r="BX40" s="126">
        <v>99</v>
      </c>
      <c r="BY40" s="126">
        <v>111</v>
      </c>
      <c r="BZ40" s="126">
        <v>117</v>
      </c>
      <c r="CA40" s="126">
        <v>127</v>
      </c>
      <c r="CB40" s="126">
        <v>74</v>
      </c>
      <c r="CC40" s="126">
        <v>111</v>
      </c>
      <c r="CD40" s="126">
        <v>88</v>
      </c>
      <c r="CE40" s="148"/>
      <c r="CF40" s="126">
        <v>84</v>
      </c>
      <c r="CG40" s="126">
        <v>119</v>
      </c>
      <c r="CH40" s="126">
        <v>103</v>
      </c>
      <c r="CI40" s="126">
        <v>103</v>
      </c>
      <c r="CJ40" s="126">
        <v>88</v>
      </c>
      <c r="CK40" s="126">
        <v>91</v>
      </c>
      <c r="CL40" s="126">
        <v>87</v>
      </c>
      <c r="CM40" s="126">
        <v>112</v>
      </c>
      <c r="CN40" s="126">
        <v>116</v>
      </c>
      <c r="CO40" s="126">
        <v>116</v>
      </c>
      <c r="CP40" s="126">
        <v>94</v>
      </c>
      <c r="CQ40" s="126">
        <v>121</v>
      </c>
      <c r="CR40" s="126">
        <v>83</v>
      </c>
      <c r="CS40" s="126">
        <v>126</v>
      </c>
      <c r="CT40" s="126">
        <v>107</v>
      </c>
      <c r="CU40" s="126">
        <v>125</v>
      </c>
      <c r="CV40" s="126">
        <v>125</v>
      </c>
      <c r="CW40" s="126">
        <v>125</v>
      </c>
      <c r="CX40" s="126">
        <v>116</v>
      </c>
      <c r="CY40" s="126">
        <v>102</v>
      </c>
      <c r="CZ40" s="126">
        <v>101</v>
      </c>
      <c r="DA40" s="126">
        <v>113</v>
      </c>
      <c r="DB40" s="126">
        <v>103</v>
      </c>
      <c r="DC40" s="126">
        <v>103</v>
      </c>
      <c r="DD40" s="126">
        <v>78</v>
      </c>
      <c r="DE40" s="126">
        <v>70</v>
      </c>
      <c r="DF40" s="126">
        <v>76</v>
      </c>
      <c r="DG40" s="126">
        <v>63</v>
      </c>
      <c r="DH40" s="126">
        <v>69</v>
      </c>
      <c r="DI40" s="126">
        <v>84</v>
      </c>
      <c r="DJ40" s="126">
        <v>124</v>
      </c>
      <c r="DK40" s="126">
        <v>35</v>
      </c>
      <c r="DL40" s="126">
        <v>117</v>
      </c>
      <c r="DM40" s="126">
        <v>95</v>
      </c>
      <c r="DN40" s="126">
        <v>106</v>
      </c>
      <c r="DO40" s="126">
        <v>97</v>
      </c>
      <c r="DP40" s="126">
        <v>98</v>
      </c>
      <c r="DQ40" s="126">
        <v>81</v>
      </c>
      <c r="DR40" s="126">
        <v>123</v>
      </c>
      <c r="DS40" s="126">
        <v>97</v>
      </c>
      <c r="DT40" s="127"/>
      <c r="DU40" s="127"/>
      <c r="DV40" s="127"/>
      <c r="DW40" s="127"/>
      <c r="DX40" s="127"/>
      <c r="DY40" s="127"/>
      <c r="DZ40" s="127"/>
      <c r="EA40" s="127"/>
    </row>
    <row r="41" spans="1:131" s="103" customFormat="1" ht="15.75">
      <c r="A41" s="357">
        <v>38</v>
      </c>
      <c r="B41" s="358" t="s">
        <v>49</v>
      </c>
      <c r="C41" s="359" t="s">
        <v>46</v>
      </c>
      <c r="D41" s="381">
        <f t="shared" si="0"/>
        <v>8432</v>
      </c>
      <c r="E41" s="392">
        <f t="shared" si="1"/>
        <v>46</v>
      </c>
      <c r="F41" s="382">
        <f t="shared" si="2"/>
        <v>183.30434782608697</v>
      </c>
      <c r="G41" s="360">
        <v>28</v>
      </c>
      <c r="H41" s="360">
        <v>5019</v>
      </c>
      <c r="I41" s="361">
        <v>8</v>
      </c>
      <c r="J41" s="361">
        <v>1496</v>
      </c>
      <c r="K41" s="361">
        <v>2</v>
      </c>
      <c r="L41" s="361">
        <v>337</v>
      </c>
      <c r="M41" s="360">
        <v>8</v>
      </c>
      <c r="N41" s="361">
        <v>1580</v>
      </c>
      <c r="O41" s="366">
        <f>IF(P41&gt;0,AVERAGE(U41:EA41),"")</f>
        <v>135.6086956521739</v>
      </c>
      <c r="P41" s="388">
        <f>COUNT(U41:EA41)</f>
        <v>46</v>
      </c>
      <c r="Q41" s="373">
        <f>SUM(U41:EA41)</f>
        <v>6238</v>
      </c>
      <c r="R41" s="373">
        <f>MIN(U41:EA41)</f>
        <v>102</v>
      </c>
      <c r="S41" s="373">
        <f>MAX(U41:EA41)</f>
        <v>176</v>
      </c>
      <c r="T41" s="374">
        <f t="shared" si="3"/>
        <v>74</v>
      </c>
      <c r="U41" s="151"/>
      <c r="V41" s="135"/>
      <c r="W41" s="135"/>
      <c r="X41" s="135"/>
      <c r="Y41" s="135"/>
      <c r="Z41" s="135"/>
      <c r="AA41" s="135"/>
      <c r="AB41" s="135"/>
      <c r="AC41" s="96">
        <v>129</v>
      </c>
      <c r="AD41" s="96">
        <v>176</v>
      </c>
      <c r="AE41" s="96">
        <v>135</v>
      </c>
      <c r="AF41" s="96">
        <v>154</v>
      </c>
      <c r="AG41" s="135"/>
      <c r="AH41" s="135"/>
      <c r="AI41" s="135"/>
      <c r="AJ41" s="135"/>
      <c r="AK41" s="96">
        <v>138</v>
      </c>
      <c r="AL41" s="96">
        <v>144</v>
      </c>
      <c r="AM41" s="96">
        <v>155</v>
      </c>
      <c r="AN41" s="96">
        <v>121</v>
      </c>
      <c r="AO41" s="139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96">
        <v>104</v>
      </c>
      <c r="BC41" s="96">
        <v>127</v>
      </c>
      <c r="BD41" s="135"/>
      <c r="BE41" s="135"/>
      <c r="BF41" s="135"/>
      <c r="BG41" s="135"/>
      <c r="BH41" s="135"/>
      <c r="BI41" s="135"/>
      <c r="BJ41" s="139"/>
      <c r="BK41" s="135"/>
      <c r="BL41" s="135"/>
      <c r="BM41" s="135"/>
      <c r="BN41" s="135"/>
      <c r="BO41" s="135"/>
      <c r="BP41" s="135"/>
      <c r="BQ41" s="135"/>
      <c r="BR41" s="135"/>
      <c r="BS41" s="96">
        <v>156</v>
      </c>
      <c r="BT41" s="96">
        <v>112</v>
      </c>
      <c r="BU41" s="96">
        <v>103</v>
      </c>
      <c r="BV41" s="96">
        <v>148</v>
      </c>
      <c r="BW41" s="135"/>
      <c r="BX41" s="135"/>
      <c r="BY41" s="135"/>
      <c r="BZ41" s="135"/>
      <c r="CA41" s="96">
        <v>176</v>
      </c>
      <c r="CB41" s="96">
        <v>154</v>
      </c>
      <c r="CC41" s="96">
        <v>121</v>
      </c>
      <c r="CD41" s="96">
        <v>102</v>
      </c>
      <c r="CE41" s="139"/>
      <c r="CF41" s="135"/>
      <c r="CG41" s="135"/>
      <c r="CH41" s="135"/>
      <c r="CI41" s="135"/>
      <c r="CJ41" s="91">
        <v>134</v>
      </c>
      <c r="CK41" s="91">
        <v>135</v>
      </c>
      <c r="CL41" s="91">
        <v>130</v>
      </c>
      <c r="CM41" s="91">
        <v>151</v>
      </c>
      <c r="CN41" s="91">
        <v>147</v>
      </c>
      <c r="CO41" s="91">
        <v>132</v>
      </c>
      <c r="CP41" s="91">
        <v>135</v>
      </c>
      <c r="CQ41" s="91">
        <v>131</v>
      </c>
      <c r="CR41" s="91">
        <v>132</v>
      </c>
      <c r="CS41" s="91">
        <v>127</v>
      </c>
      <c r="CT41" s="91">
        <v>143</v>
      </c>
      <c r="CU41" s="91">
        <v>145</v>
      </c>
      <c r="CV41" s="91">
        <v>153</v>
      </c>
      <c r="CW41" s="91">
        <v>133</v>
      </c>
      <c r="CX41" s="91">
        <v>119</v>
      </c>
      <c r="CY41" s="91">
        <v>146</v>
      </c>
      <c r="CZ41" s="135"/>
      <c r="DA41" s="135"/>
      <c r="DB41" s="135"/>
      <c r="DC41" s="135"/>
      <c r="DD41" s="135"/>
      <c r="DE41" s="135"/>
      <c r="DF41" s="135"/>
      <c r="DG41" s="135"/>
      <c r="DH41" s="91">
        <v>138</v>
      </c>
      <c r="DI41" s="91">
        <v>113</v>
      </c>
      <c r="DJ41" s="91">
        <v>105</v>
      </c>
      <c r="DK41" s="91">
        <v>169</v>
      </c>
      <c r="DL41" s="135"/>
      <c r="DM41" s="135"/>
      <c r="DN41" s="135"/>
      <c r="DO41" s="135"/>
      <c r="DP41" s="91">
        <v>127</v>
      </c>
      <c r="DQ41" s="91">
        <v>152</v>
      </c>
      <c r="DR41" s="91">
        <v>137</v>
      </c>
      <c r="DS41" s="91">
        <v>104</v>
      </c>
      <c r="DT41" s="91">
        <v>126</v>
      </c>
      <c r="DU41" s="91">
        <v>121</v>
      </c>
      <c r="DV41" s="91">
        <v>171</v>
      </c>
      <c r="DW41" s="91">
        <v>127</v>
      </c>
      <c r="DX41" s="135"/>
      <c r="DY41" s="135"/>
      <c r="DZ41" s="135"/>
      <c r="EA41" s="135"/>
    </row>
    <row r="42" spans="1:131" s="103" customFormat="1" ht="15.75">
      <c r="A42" s="131">
        <v>39</v>
      </c>
      <c r="B42" s="349" t="s">
        <v>54</v>
      </c>
      <c r="C42" s="274" t="s">
        <v>52</v>
      </c>
      <c r="D42" s="377">
        <f t="shared" si="0"/>
        <v>6432</v>
      </c>
      <c r="E42" s="390">
        <f t="shared" si="1"/>
        <v>44</v>
      </c>
      <c r="F42" s="378">
        <f t="shared" si="2"/>
        <v>146.1818181818182</v>
      </c>
      <c r="G42" s="335">
        <v>40</v>
      </c>
      <c r="H42" s="335">
        <v>5915</v>
      </c>
      <c r="I42" s="337">
        <v>4</v>
      </c>
      <c r="J42" s="337">
        <v>517</v>
      </c>
      <c r="K42" s="340"/>
      <c r="L42" s="340"/>
      <c r="M42" s="339"/>
      <c r="N42" s="340"/>
      <c r="O42" s="363">
        <f>IF(P42&gt;0,AVERAGE(U42:EA42),"")</f>
        <v>73.61363636363636</v>
      </c>
      <c r="P42" s="385">
        <f>COUNT(U42:EA42)</f>
        <v>44</v>
      </c>
      <c r="Q42" s="369">
        <f>SUM(U42:EA42)</f>
        <v>3239</v>
      </c>
      <c r="R42" s="369">
        <f>MIN(U42:EA42)</f>
        <v>51</v>
      </c>
      <c r="S42" s="369">
        <f>MAX(U42:EA42)</f>
        <v>106</v>
      </c>
      <c r="T42" s="370">
        <f t="shared" si="3"/>
        <v>55</v>
      </c>
      <c r="U42" s="150"/>
      <c r="V42" s="136"/>
      <c r="W42" s="136"/>
      <c r="X42" s="136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141"/>
      <c r="AP42" s="136"/>
      <c r="AQ42" s="136"/>
      <c r="AR42" s="136"/>
      <c r="AS42" s="136"/>
      <c r="AT42" s="136"/>
      <c r="AU42" s="136"/>
      <c r="AV42" s="136"/>
      <c r="AW42" s="136"/>
      <c r="AX42" s="95"/>
      <c r="AY42" s="95"/>
      <c r="AZ42" s="95"/>
      <c r="BA42" s="95"/>
      <c r="BB42" s="136"/>
      <c r="BC42" s="136"/>
      <c r="BD42" s="136"/>
      <c r="BE42" s="136"/>
      <c r="BF42" s="136"/>
      <c r="BG42" s="136"/>
      <c r="BH42" s="136"/>
      <c r="BI42" s="136"/>
      <c r="BJ42" s="141"/>
      <c r="BK42" s="136"/>
      <c r="BL42" s="136"/>
      <c r="BM42" s="136"/>
      <c r="BN42" s="136"/>
      <c r="BO42" s="93">
        <v>57</v>
      </c>
      <c r="BP42" s="93">
        <v>72</v>
      </c>
      <c r="BQ42" s="93">
        <v>57</v>
      </c>
      <c r="BR42" s="93">
        <v>51</v>
      </c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41"/>
      <c r="CF42" s="120">
        <v>56</v>
      </c>
      <c r="CG42" s="120">
        <v>66</v>
      </c>
      <c r="CH42" s="120">
        <v>68</v>
      </c>
      <c r="CI42" s="120">
        <v>85</v>
      </c>
      <c r="CJ42" s="120">
        <v>72</v>
      </c>
      <c r="CK42" s="120">
        <v>71</v>
      </c>
      <c r="CL42" s="120">
        <v>60</v>
      </c>
      <c r="CM42" s="120">
        <v>71</v>
      </c>
      <c r="CN42" s="120">
        <v>82</v>
      </c>
      <c r="CO42" s="120">
        <v>63</v>
      </c>
      <c r="CP42" s="120">
        <v>78</v>
      </c>
      <c r="CQ42" s="120">
        <v>74</v>
      </c>
      <c r="CR42" s="120">
        <v>72</v>
      </c>
      <c r="CS42" s="120">
        <v>75</v>
      </c>
      <c r="CT42" s="120">
        <v>70</v>
      </c>
      <c r="CU42" s="120">
        <v>80</v>
      </c>
      <c r="CV42" s="120">
        <v>85</v>
      </c>
      <c r="CW42" s="120">
        <v>106</v>
      </c>
      <c r="CX42" s="120">
        <v>70</v>
      </c>
      <c r="CY42" s="120">
        <v>70</v>
      </c>
      <c r="CZ42" s="120">
        <v>70</v>
      </c>
      <c r="DA42" s="120">
        <v>72</v>
      </c>
      <c r="DB42" s="120">
        <v>74</v>
      </c>
      <c r="DC42" s="120">
        <v>81</v>
      </c>
      <c r="DD42" s="120">
        <v>76</v>
      </c>
      <c r="DE42" s="120">
        <v>68</v>
      </c>
      <c r="DF42" s="120">
        <v>83</v>
      </c>
      <c r="DG42" s="120">
        <v>82</v>
      </c>
      <c r="DH42" s="120">
        <v>64</v>
      </c>
      <c r="DI42" s="120">
        <v>89</v>
      </c>
      <c r="DJ42" s="120">
        <v>80</v>
      </c>
      <c r="DK42" s="120">
        <v>81</v>
      </c>
      <c r="DL42" s="120">
        <v>93</v>
      </c>
      <c r="DM42" s="120">
        <v>69</v>
      </c>
      <c r="DN42" s="120">
        <v>84</v>
      </c>
      <c r="DO42" s="120">
        <v>79</v>
      </c>
      <c r="DP42" s="120">
        <v>59</v>
      </c>
      <c r="DQ42" s="120">
        <v>71</v>
      </c>
      <c r="DR42" s="120">
        <v>67</v>
      </c>
      <c r="DS42" s="120">
        <v>86</v>
      </c>
      <c r="DT42" s="136"/>
      <c r="DU42" s="136"/>
      <c r="DV42" s="136"/>
      <c r="DW42" s="136"/>
      <c r="DX42" s="136"/>
      <c r="DY42" s="136"/>
      <c r="DZ42" s="136"/>
      <c r="EA42" s="136"/>
    </row>
    <row r="43" spans="1:131" s="103" customFormat="1" ht="15.75">
      <c r="A43" s="131">
        <v>40</v>
      </c>
      <c r="B43" s="349" t="s">
        <v>50</v>
      </c>
      <c r="C43" s="274" t="s">
        <v>46</v>
      </c>
      <c r="D43" s="377">
        <f t="shared" si="0"/>
        <v>7622</v>
      </c>
      <c r="E43" s="390">
        <f t="shared" si="1"/>
        <v>36</v>
      </c>
      <c r="F43" s="378">
        <f t="shared" si="2"/>
        <v>211.72222222222223</v>
      </c>
      <c r="G43" s="339"/>
      <c r="H43" s="339"/>
      <c r="I43" s="337">
        <v>8</v>
      </c>
      <c r="J43" s="337">
        <v>1627</v>
      </c>
      <c r="K43" s="337">
        <v>20</v>
      </c>
      <c r="L43" s="337">
        <v>4218</v>
      </c>
      <c r="M43" s="335">
        <v>8</v>
      </c>
      <c r="N43" s="337">
        <v>1777</v>
      </c>
      <c r="O43" s="363">
        <f>IF(P43&gt;0,AVERAGE(U43:EA43),"")</f>
        <v>197.5</v>
      </c>
      <c r="P43" s="385">
        <f>COUNT(U43:EA43)</f>
        <v>36</v>
      </c>
      <c r="Q43" s="369">
        <f>SUM(U43:EA43)</f>
        <v>7110</v>
      </c>
      <c r="R43" s="369">
        <f>MIN(U43:EA43)</f>
        <v>141</v>
      </c>
      <c r="S43" s="369">
        <f>MAX(U43:EA43)</f>
        <v>268</v>
      </c>
      <c r="T43" s="370">
        <f t="shared" si="3"/>
        <v>127</v>
      </c>
      <c r="U43" s="150"/>
      <c r="V43" s="136"/>
      <c r="W43" s="136"/>
      <c r="X43" s="136"/>
      <c r="Y43" s="93">
        <v>178</v>
      </c>
      <c r="Z43" s="93">
        <v>268</v>
      </c>
      <c r="AA43" s="93">
        <v>243</v>
      </c>
      <c r="AB43" s="93">
        <v>155</v>
      </c>
      <c r="AC43" s="93">
        <v>224</v>
      </c>
      <c r="AD43" s="93">
        <v>264</v>
      </c>
      <c r="AE43" s="93">
        <v>173</v>
      </c>
      <c r="AF43" s="93">
        <v>192</v>
      </c>
      <c r="AG43" s="136"/>
      <c r="AH43" s="136"/>
      <c r="AI43" s="136"/>
      <c r="AJ43" s="136"/>
      <c r="AK43" s="136"/>
      <c r="AL43" s="136"/>
      <c r="AM43" s="136"/>
      <c r="AN43" s="136"/>
      <c r="AO43" s="141"/>
      <c r="AP43" s="93">
        <v>247</v>
      </c>
      <c r="AQ43" s="93">
        <v>229</v>
      </c>
      <c r="AR43" s="93">
        <v>193</v>
      </c>
      <c r="AS43" s="93">
        <v>223</v>
      </c>
      <c r="AT43" s="93">
        <v>194</v>
      </c>
      <c r="AU43" s="93">
        <v>205</v>
      </c>
      <c r="AV43" s="93">
        <v>181</v>
      </c>
      <c r="AW43" s="93">
        <v>203</v>
      </c>
      <c r="AX43" s="93">
        <v>193</v>
      </c>
      <c r="AY43" s="93">
        <v>216</v>
      </c>
      <c r="AZ43" s="93">
        <v>192</v>
      </c>
      <c r="BA43" s="93">
        <v>192</v>
      </c>
      <c r="BB43" s="93">
        <v>193</v>
      </c>
      <c r="BC43" s="93">
        <v>195</v>
      </c>
      <c r="BD43" s="93">
        <v>169</v>
      </c>
      <c r="BE43" s="93">
        <v>155</v>
      </c>
      <c r="BF43" s="93">
        <v>178</v>
      </c>
      <c r="BG43" s="93">
        <v>199</v>
      </c>
      <c r="BH43" s="93">
        <v>213</v>
      </c>
      <c r="BI43" s="93">
        <v>160</v>
      </c>
      <c r="BJ43" s="141"/>
      <c r="BK43" s="136"/>
      <c r="BL43" s="136"/>
      <c r="BM43" s="136"/>
      <c r="BN43" s="136"/>
      <c r="BO43" s="93">
        <v>176</v>
      </c>
      <c r="BP43" s="93">
        <v>171</v>
      </c>
      <c r="BQ43" s="93">
        <v>165</v>
      </c>
      <c r="BR43" s="93">
        <v>212</v>
      </c>
      <c r="BS43" s="136"/>
      <c r="BT43" s="136"/>
      <c r="BU43" s="136"/>
      <c r="BV43" s="136"/>
      <c r="BW43" s="93">
        <v>203</v>
      </c>
      <c r="BX43" s="93">
        <v>141</v>
      </c>
      <c r="BY43" s="93">
        <v>192</v>
      </c>
      <c r="BZ43" s="93">
        <v>223</v>
      </c>
      <c r="CA43" s="136"/>
      <c r="CB43" s="136"/>
      <c r="CC43" s="136"/>
      <c r="CD43" s="136"/>
      <c r="CE43" s="141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</row>
    <row r="44" spans="1:131" s="103" customFormat="1" ht="15.75">
      <c r="A44" s="131">
        <v>41</v>
      </c>
      <c r="B44" s="349" t="s">
        <v>8</v>
      </c>
      <c r="C44" s="274" t="s">
        <v>5</v>
      </c>
      <c r="D44" s="377">
        <f t="shared" si="0"/>
        <v>4759</v>
      </c>
      <c r="E44" s="390">
        <f t="shared" si="1"/>
        <v>24</v>
      </c>
      <c r="F44" s="378">
        <f t="shared" si="2"/>
        <v>198.29166666666666</v>
      </c>
      <c r="G44" s="335">
        <v>16</v>
      </c>
      <c r="H44" s="335">
        <v>3105</v>
      </c>
      <c r="I44" s="336">
        <v>8</v>
      </c>
      <c r="J44" s="336">
        <v>1654</v>
      </c>
      <c r="K44" s="338">
        <v>0</v>
      </c>
      <c r="L44" s="338">
        <v>0</v>
      </c>
      <c r="M44" s="339">
        <v>0</v>
      </c>
      <c r="N44" s="340">
        <v>0</v>
      </c>
      <c r="O44" s="363">
        <f>IF(P44&gt;0,AVERAGE(U44:EA44),"")</f>
        <v>173.625</v>
      </c>
      <c r="P44" s="385">
        <f>COUNT(U44:EA44)</f>
        <v>24</v>
      </c>
      <c r="Q44" s="369">
        <f>SUM(U44:EA44)</f>
        <v>4167</v>
      </c>
      <c r="R44" s="369">
        <f>MIN(U44:EA44)</f>
        <v>122</v>
      </c>
      <c r="S44" s="369">
        <f>MAX(U44:EA44)</f>
        <v>219</v>
      </c>
      <c r="T44" s="370">
        <f t="shared" si="3"/>
        <v>97</v>
      </c>
      <c r="U44" s="150"/>
      <c r="V44" s="136"/>
      <c r="W44" s="136"/>
      <c r="X44" s="136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141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41"/>
      <c r="BK44" s="136"/>
      <c r="BL44" s="136"/>
      <c r="BM44" s="136"/>
      <c r="BN44" s="136"/>
      <c r="BO44" s="136"/>
      <c r="BP44" s="136"/>
      <c r="BQ44" s="136"/>
      <c r="BR44" s="136"/>
      <c r="BS44" s="93">
        <v>152</v>
      </c>
      <c r="BT44" s="93">
        <v>182</v>
      </c>
      <c r="BU44" s="93">
        <v>206</v>
      </c>
      <c r="BV44" s="93">
        <v>143</v>
      </c>
      <c r="BW44" s="136"/>
      <c r="BX44" s="136"/>
      <c r="BY44" s="136"/>
      <c r="BZ44" s="136"/>
      <c r="CA44" s="93">
        <v>199</v>
      </c>
      <c r="CB44" s="93">
        <v>205</v>
      </c>
      <c r="CC44" s="93">
        <v>193</v>
      </c>
      <c r="CD44" s="93">
        <v>158</v>
      </c>
      <c r="CE44" s="141"/>
      <c r="CF44" s="120">
        <v>219</v>
      </c>
      <c r="CG44" s="120">
        <v>168</v>
      </c>
      <c r="CH44" s="120">
        <v>191</v>
      </c>
      <c r="CI44" s="120">
        <v>147</v>
      </c>
      <c r="CJ44" s="120">
        <v>141</v>
      </c>
      <c r="CK44" s="120">
        <v>148</v>
      </c>
      <c r="CL44" s="120">
        <v>192</v>
      </c>
      <c r="CM44" s="120">
        <v>151</v>
      </c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20">
        <v>122</v>
      </c>
      <c r="DM44" s="120">
        <v>186</v>
      </c>
      <c r="DN44" s="120">
        <v>213</v>
      </c>
      <c r="DO44" s="120">
        <v>173</v>
      </c>
      <c r="DP44" s="120">
        <v>173</v>
      </c>
      <c r="DQ44" s="120">
        <v>167</v>
      </c>
      <c r="DR44" s="120">
        <v>189</v>
      </c>
      <c r="DS44" s="120">
        <v>149</v>
      </c>
      <c r="DT44" s="136"/>
      <c r="DU44" s="136"/>
      <c r="DV44" s="136"/>
      <c r="DW44" s="136"/>
      <c r="DX44" s="136"/>
      <c r="DY44" s="136"/>
      <c r="DZ44" s="136"/>
      <c r="EA44" s="136"/>
    </row>
    <row r="45" spans="1:131" s="103" customFormat="1" ht="15.75">
      <c r="A45" s="131">
        <v>42</v>
      </c>
      <c r="B45" s="349" t="s">
        <v>28</v>
      </c>
      <c r="C45" s="274" t="s">
        <v>24</v>
      </c>
      <c r="D45" s="377">
        <f t="shared" si="0"/>
        <v>1553</v>
      </c>
      <c r="E45" s="390">
        <f t="shared" si="1"/>
        <v>8</v>
      </c>
      <c r="F45" s="378">
        <f t="shared" si="2"/>
        <v>194.125</v>
      </c>
      <c r="G45" s="339"/>
      <c r="H45" s="339"/>
      <c r="I45" s="337">
        <v>8</v>
      </c>
      <c r="J45" s="337">
        <v>1553</v>
      </c>
      <c r="K45" s="340"/>
      <c r="L45" s="340"/>
      <c r="M45" s="339">
        <v>0</v>
      </c>
      <c r="N45" s="340">
        <v>0</v>
      </c>
      <c r="O45" s="363">
        <f>IF(P45&gt;0,AVERAGE(U45:EA45),"")</f>
        <v>144.375</v>
      </c>
      <c r="P45" s="385">
        <f>COUNT(U45:EA45)</f>
        <v>8</v>
      </c>
      <c r="Q45" s="369">
        <f>SUM(U45:EA45)</f>
        <v>1155</v>
      </c>
      <c r="R45" s="369">
        <f>MIN(U45:EA45)</f>
        <v>127</v>
      </c>
      <c r="S45" s="369">
        <f>MAX(U45:EA45)</f>
        <v>179</v>
      </c>
      <c r="T45" s="370">
        <f t="shared" si="3"/>
        <v>52</v>
      </c>
      <c r="U45" s="150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41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141"/>
      <c r="BK45" s="93">
        <v>138</v>
      </c>
      <c r="BL45" s="93">
        <v>133</v>
      </c>
      <c r="BM45" s="93">
        <v>139</v>
      </c>
      <c r="BN45" s="93">
        <v>144</v>
      </c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93">
        <v>127</v>
      </c>
      <c r="CB45" s="93">
        <v>155</v>
      </c>
      <c r="CC45" s="93">
        <v>140</v>
      </c>
      <c r="CD45" s="93">
        <v>179</v>
      </c>
      <c r="CE45" s="141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</row>
    <row r="46" spans="1:131" s="103" customFormat="1" ht="15.75">
      <c r="A46" s="131">
        <v>43</v>
      </c>
      <c r="B46" s="349" t="s">
        <v>4</v>
      </c>
      <c r="C46" s="274" t="s">
        <v>5</v>
      </c>
      <c r="D46" s="377">
        <f t="shared" si="0"/>
        <v>1148</v>
      </c>
      <c r="E46" s="390">
        <f t="shared" si="1"/>
        <v>6</v>
      </c>
      <c r="F46" s="378">
        <f t="shared" si="2"/>
        <v>191.33333333333334</v>
      </c>
      <c r="G46" s="339"/>
      <c r="H46" s="339"/>
      <c r="I46" s="338">
        <v>0</v>
      </c>
      <c r="J46" s="338">
        <v>0</v>
      </c>
      <c r="K46" s="338">
        <v>0</v>
      </c>
      <c r="L46" s="338">
        <v>0</v>
      </c>
      <c r="M46" s="335">
        <v>6</v>
      </c>
      <c r="N46" s="337">
        <v>1148</v>
      </c>
      <c r="O46" s="363">
        <f>IF(P46&gt;0,AVERAGE(U46:EA46),"")</f>
        <v>181.66666666666666</v>
      </c>
      <c r="P46" s="385">
        <f>COUNT(U46:EA46)</f>
        <v>6</v>
      </c>
      <c r="Q46" s="369">
        <f>SUM(U46:EA46)</f>
        <v>1090</v>
      </c>
      <c r="R46" s="369">
        <f>MIN(U46:EA46)</f>
        <v>147</v>
      </c>
      <c r="S46" s="369">
        <f>MAX(U46:EA46)</f>
        <v>204</v>
      </c>
      <c r="T46" s="370">
        <f t="shared" si="3"/>
        <v>57</v>
      </c>
      <c r="U46" s="110"/>
      <c r="V46" s="95"/>
      <c r="W46" s="95"/>
      <c r="X46" s="95"/>
      <c r="Y46" s="92">
        <v>147</v>
      </c>
      <c r="Z46" s="92">
        <v>203</v>
      </c>
      <c r="AA46" s="92">
        <v>204</v>
      </c>
      <c r="AB46" s="92">
        <v>154</v>
      </c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2">
        <v>195</v>
      </c>
      <c r="AN46" s="92">
        <v>187</v>
      </c>
      <c r="AO46" s="141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141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141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</row>
    <row r="47" spans="7:16" ht="12.75">
      <c r="G47" s="260"/>
      <c r="H47" s="260"/>
      <c r="I47" s="261"/>
      <c r="J47" s="261"/>
      <c r="K47" s="261"/>
      <c r="L47" s="261"/>
      <c r="M47" s="262"/>
      <c r="N47" s="261"/>
      <c r="P47" s="331"/>
    </row>
    <row r="48" spans="9:12" ht="12.75">
      <c r="I48" s="264"/>
      <c r="J48" s="264"/>
      <c r="K48" s="264"/>
      <c r="L48" s="264"/>
    </row>
    <row r="49" spans="9:14" ht="12.75">
      <c r="I49" s="264"/>
      <c r="J49" s="63"/>
      <c r="K49" s="332"/>
      <c r="L49" s="61"/>
      <c r="M49" s="61"/>
      <c r="N49" s="61"/>
    </row>
    <row r="50" spans="9:14" ht="12.75">
      <c r="I50" s="264"/>
      <c r="J50" s="63"/>
      <c r="K50" s="332"/>
      <c r="L50" s="61"/>
      <c r="M50" s="61"/>
      <c r="N50" s="61"/>
    </row>
    <row r="51" spans="9:14" ht="12.75">
      <c r="I51" s="264"/>
      <c r="J51" s="63"/>
      <c r="K51" s="63"/>
      <c r="L51" s="63"/>
      <c r="M51" s="62"/>
      <c r="N51" s="63"/>
    </row>
    <row r="52" spans="9:12" ht="12.75">
      <c r="I52" s="264"/>
      <c r="J52" s="264"/>
      <c r="K52" s="264"/>
      <c r="L52" s="264"/>
    </row>
    <row r="53" spans="9:12" ht="12.75">
      <c r="I53" s="264"/>
      <c r="J53" s="264"/>
      <c r="K53" s="264"/>
      <c r="L53" s="264"/>
    </row>
    <row r="54" spans="9:12" ht="12.75">
      <c r="I54" s="264"/>
      <c r="J54" s="264"/>
      <c r="K54" s="264"/>
      <c r="L54" s="264"/>
    </row>
    <row r="55" spans="9:12" ht="12.75">
      <c r="I55" s="264"/>
      <c r="J55" s="264"/>
      <c r="K55" s="264"/>
      <c r="L55" s="264"/>
    </row>
    <row r="56" spans="9:12" ht="12.75">
      <c r="I56" s="264"/>
      <c r="J56" s="264"/>
      <c r="K56" s="264"/>
      <c r="L56" s="264"/>
    </row>
    <row r="57" spans="9:12" ht="12.75">
      <c r="I57" s="264"/>
      <c r="J57" s="264"/>
      <c r="K57" s="264"/>
      <c r="L57" s="264"/>
    </row>
    <row r="58" spans="9:12" ht="12.75">
      <c r="I58" s="264"/>
      <c r="J58" s="264"/>
      <c r="K58" s="264"/>
      <c r="L58" s="264"/>
    </row>
    <row r="59" spans="9:12" ht="12.75">
      <c r="I59" s="264"/>
      <c r="J59" s="264"/>
      <c r="K59" s="264"/>
      <c r="L59" s="264"/>
    </row>
    <row r="60" spans="9:12" ht="12.75">
      <c r="I60" s="264"/>
      <c r="J60" s="264"/>
      <c r="K60" s="264"/>
      <c r="L60" s="264"/>
    </row>
    <row r="61" spans="9:12" ht="12.75">
      <c r="I61" s="264"/>
      <c r="J61" s="264"/>
      <c r="K61" s="264"/>
      <c r="L61" s="264"/>
    </row>
    <row r="62" spans="9:12" ht="12.75">
      <c r="I62" s="264"/>
      <c r="J62" s="264"/>
      <c r="K62" s="264"/>
      <c r="L62" s="264"/>
    </row>
    <row r="63" spans="9:12" ht="12.75">
      <c r="I63" s="264"/>
      <c r="J63" s="264"/>
      <c r="K63" s="264"/>
      <c r="L63" s="264"/>
    </row>
    <row r="64" spans="9:12" ht="12.75">
      <c r="I64" s="264"/>
      <c r="J64" s="264"/>
      <c r="K64" s="264"/>
      <c r="L64" s="264"/>
    </row>
    <row r="65" spans="9:12" ht="12.75">
      <c r="I65" s="264"/>
      <c r="J65" s="264"/>
      <c r="K65" s="264"/>
      <c r="L65" s="264"/>
    </row>
    <row r="66" spans="9:12" ht="12.75">
      <c r="I66" s="264"/>
      <c r="J66" s="264"/>
      <c r="K66" s="264"/>
      <c r="L66" s="264"/>
    </row>
    <row r="67" spans="9:12" ht="12.75">
      <c r="I67" s="264"/>
      <c r="J67" s="264"/>
      <c r="K67" s="264"/>
      <c r="L67" s="264"/>
    </row>
    <row r="68" spans="9:12" ht="12.75">
      <c r="I68" s="264"/>
      <c r="J68" s="264"/>
      <c r="K68" s="264"/>
      <c r="L68" s="264"/>
    </row>
    <row r="69" spans="9:12" ht="12.75">
      <c r="I69" s="264"/>
      <c r="J69" s="264"/>
      <c r="K69" s="264"/>
      <c r="L69" s="264"/>
    </row>
    <row r="70" spans="9:12" ht="12.75">
      <c r="I70" s="264"/>
      <c r="J70" s="264"/>
      <c r="K70" s="264"/>
      <c r="L70" s="264"/>
    </row>
    <row r="71" spans="9:12" ht="12.75">
      <c r="I71" s="264"/>
      <c r="J71" s="264"/>
      <c r="K71" s="264"/>
      <c r="L71" s="264"/>
    </row>
    <row r="72" spans="9:12" ht="12.75">
      <c r="I72" s="264"/>
      <c r="J72" s="264"/>
      <c r="K72" s="264"/>
      <c r="L72" s="264"/>
    </row>
    <row r="73" spans="9:12" ht="12.75">
      <c r="I73" s="264"/>
      <c r="J73" s="264"/>
      <c r="K73" s="264"/>
      <c r="L73" s="264"/>
    </row>
    <row r="74" spans="9:12" ht="12.75">
      <c r="I74" s="264"/>
      <c r="J74" s="264"/>
      <c r="K74" s="264"/>
      <c r="L74" s="264"/>
    </row>
    <row r="75" spans="9:12" ht="12.75">
      <c r="I75" s="264"/>
      <c r="J75" s="264"/>
      <c r="K75" s="264"/>
      <c r="L75" s="264"/>
    </row>
    <row r="76" spans="9:12" ht="12.75">
      <c r="I76" s="264"/>
      <c r="J76" s="264"/>
      <c r="K76" s="264"/>
      <c r="L76" s="264"/>
    </row>
    <row r="77" spans="9:12" ht="12.75">
      <c r="I77" s="264"/>
      <c r="J77" s="264"/>
      <c r="K77" s="264"/>
      <c r="L77" s="264"/>
    </row>
    <row r="78" spans="9:12" ht="12.75">
      <c r="I78" s="264"/>
      <c r="J78" s="264"/>
      <c r="K78" s="264"/>
      <c r="L78" s="264"/>
    </row>
    <row r="79" spans="9:12" ht="12.75">
      <c r="I79" s="264"/>
      <c r="J79" s="264"/>
      <c r="K79" s="264"/>
      <c r="L79" s="264"/>
    </row>
    <row r="80" spans="9:12" ht="12.75">
      <c r="I80" s="264"/>
      <c r="J80" s="264"/>
      <c r="K80" s="264"/>
      <c r="L80" s="264"/>
    </row>
    <row r="81" spans="9:12" ht="12.75">
      <c r="I81" s="264"/>
      <c r="J81" s="264"/>
      <c r="K81" s="264"/>
      <c r="L81" s="264"/>
    </row>
    <row r="82" spans="9:12" ht="12.75">
      <c r="I82" s="264"/>
      <c r="J82" s="264"/>
      <c r="K82" s="264"/>
      <c r="L82" s="264"/>
    </row>
    <row r="83" spans="9:12" ht="12.75">
      <c r="I83" s="264"/>
      <c r="J83" s="264"/>
      <c r="K83" s="264"/>
      <c r="L83" s="264"/>
    </row>
    <row r="84" spans="9:12" ht="12.75">
      <c r="I84" s="264"/>
      <c r="J84" s="264"/>
      <c r="K84" s="264"/>
      <c r="L84" s="264"/>
    </row>
    <row r="85" spans="9:12" ht="12.75">
      <c r="I85" s="264"/>
      <c r="J85" s="264"/>
      <c r="K85" s="264"/>
      <c r="L85" s="264"/>
    </row>
    <row r="86" spans="9:12" ht="12.75">
      <c r="I86" s="264"/>
      <c r="J86" s="264"/>
      <c r="K86" s="264"/>
      <c r="L86" s="264"/>
    </row>
    <row r="87" spans="9:12" ht="12.75">
      <c r="I87" s="264"/>
      <c r="J87" s="264"/>
      <c r="K87" s="264"/>
      <c r="L87" s="264"/>
    </row>
    <row r="88" spans="9:12" ht="12.75">
      <c r="I88" s="264"/>
      <c r="J88" s="264"/>
      <c r="K88" s="264"/>
      <c r="L88" s="264"/>
    </row>
    <row r="89" spans="9:12" ht="12.75">
      <c r="I89" s="264"/>
      <c r="J89" s="264"/>
      <c r="K89" s="264"/>
      <c r="L89" s="264"/>
    </row>
    <row r="90" spans="9:12" ht="12.75">
      <c r="I90" s="264"/>
      <c r="J90" s="264"/>
      <c r="K90" s="264"/>
      <c r="L90" s="264"/>
    </row>
    <row r="91" spans="9:12" ht="12.75">
      <c r="I91" s="264"/>
      <c r="J91" s="264"/>
      <c r="K91" s="264"/>
      <c r="L91" s="264"/>
    </row>
    <row r="92" spans="9:12" ht="12.75">
      <c r="I92" s="264"/>
      <c r="J92" s="264"/>
      <c r="K92" s="264"/>
      <c r="L92" s="264"/>
    </row>
    <row r="93" spans="9:12" ht="12.75">
      <c r="I93" s="264"/>
      <c r="J93" s="264"/>
      <c r="K93" s="264"/>
      <c r="L93" s="264"/>
    </row>
    <row r="94" spans="9:12" ht="12.75">
      <c r="I94" s="264"/>
      <c r="J94" s="264"/>
      <c r="K94" s="264"/>
      <c r="L94" s="264"/>
    </row>
    <row r="95" spans="9:12" ht="12.75">
      <c r="I95" s="264"/>
      <c r="J95" s="264"/>
      <c r="K95" s="264"/>
      <c r="L95" s="264"/>
    </row>
    <row r="96" spans="9:12" ht="12.75">
      <c r="I96" s="264"/>
      <c r="J96" s="264"/>
      <c r="K96" s="264"/>
      <c r="L96" s="264"/>
    </row>
    <row r="97" spans="9:12" ht="12.75">
      <c r="I97" s="264"/>
      <c r="J97" s="264"/>
      <c r="K97" s="264"/>
      <c r="L97" s="264"/>
    </row>
    <row r="98" spans="9:12" ht="12.75">
      <c r="I98" s="264"/>
      <c r="J98" s="264"/>
      <c r="K98" s="264"/>
      <c r="L98" s="264"/>
    </row>
    <row r="99" spans="9:12" ht="12.75">
      <c r="I99" s="264"/>
      <c r="J99" s="264"/>
      <c r="K99" s="264"/>
      <c r="L99" s="264"/>
    </row>
    <row r="100" spans="9:12" ht="12.75">
      <c r="I100" s="264"/>
      <c r="J100" s="264"/>
      <c r="K100" s="264"/>
      <c r="L100" s="264"/>
    </row>
    <row r="101" spans="9:12" ht="12.75">
      <c r="I101" s="264"/>
      <c r="J101" s="264"/>
      <c r="K101" s="264"/>
      <c r="L101" s="264"/>
    </row>
    <row r="102" spans="9:12" ht="12.75">
      <c r="I102" s="264"/>
      <c r="J102" s="264"/>
      <c r="K102" s="264"/>
      <c r="L102" s="264"/>
    </row>
    <row r="103" spans="9:12" ht="12.75">
      <c r="I103" s="264"/>
      <c r="J103" s="264"/>
      <c r="K103" s="264"/>
      <c r="L103" s="264"/>
    </row>
    <row r="104" spans="9:12" ht="12.75">
      <c r="I104" s="264"/>
      <c r="J104" s="264"/>
      <c r="K104" s="264"/>
      <c r="L104" s="264"/>
    </row>
    <row r="105" spans="9:12" ht="12.75">
      <c r="I105" s="264"/>
      <c r="J105" s="264"/>
      <c r="K105" s="264"/>
      <c r="L105" s="264"/>
    </row>
    <row r="106" spans="9:12" ht="12.75">
      <c r="I106" s="264"/>
      <c r="J106" s="264"/>
      <c r="K106" s="264"/>
      <c r="L106" s="264"/>
    </row>
    <row r="107" spans="9:12" ht="12.75">
      <c r="I107" s="264"/>
      <c r="J107" s="264"/>
      <c r="K107" s="264"/>
      <c r="L107" s="264"/>
    </row>
    <row r="108" spans="9:12" ht="12.75">
      <c r="I108" s="264"/>
      <c r="J108" s="264"/>
      <c r="K108" s="264"/>
      <c r="L108" s="264"/>
    </row>
    <row r="109" spans="9:12" ht="12.75">
      <c r="I109" s="264"/>
      <c r="J109" s="264"/>
      <c r="K109" s="264"/>
      <c r="L109" s="264"/>
    </row>
    <row r="110" spans="9:12" ht="12.75">
      <c r="I110" s="264"/>
      <c r="J110" s="264"/>
      <c r="K110" s="264"/>
      <c r="L110" s="264"/>
    </row>
    <row r="111" spans="9:12" ht="12.75">
      <c r="I111" s="264"/>
      <c r="J111" s="264"/>
      <c r="K111" s="264"/>
      <c r="L111" s="264"/>
    </row>
    <row r="112" spans="9:12" ht="12.75">
      <c r="I112" s="264"/>
      <c r="J112" s="264"/>
      <c r="K112" s="264"/>
      <c r="L112" s="264"/>
    </row>
    <row r="113" spans="9:12" ht="12.75">
      <c r="I113" s="264"/>
      <c r="J113" s="264"/>
      <c r="K113" s="264"/>
      <c r="L113" s="264"/>
    </row>
    <row r="114" spans="9:12" ht="12.75">
      <c r="I114" s="264"/>
      <c r="J114" s="264"/>
      <c r="K114" s="264"/>
      <c r="L114" s="264"/>
    </row>
  </sheetData>
  <sheetProtection password="CF7A" sheet="1" objects="1" scenarios="1" selectLockedCells="1" selectUnlockedCells="1"/>
  <protectedRanges>
    <protectedRange sqref="U4:X6 U27:X29" name="Range1_1"/>
    <protectedRange sqref="AP7:AS11" name="Range1_2"/>
    <protectedRange sqref="AP19:AS21" name="Range1_3"/>
    <protectedRange sqref="BK22:BN26" name="Range1"/>
    <protectedRange sqref="BK36:BN38" name="Range1_4"/>
  </protectedRanges>
  <mergeCells count="11">
    <mergeCell ref="D2:F2"/>
    <mergeCell ref="G2:H2"/>
    <mergeCell ref="I2:J2"/>
    <mergeCell ref="B1:T1"/>
    <mergeCell ref="BK3:CD3"/>
    <mergeCell ref="CF3:EA3"/>
    <mergeCell ref="O2:T2"/>
    <mergeCell ref="K2:L2"/>
    <mergeCell ref="M2:N2"/>
    <mergeCell ref="U3:AN3"/>
    <mergeCell ref="AP3:BI3"/>
  </mergeCells>
  <conditionalFormatting sqref="CR10:CU12 CV26:DC29 CX4:CY5 CF4:CW8 CX7:CY8 DX43:EA43 CF12:CM14 CF10:CM10 CN10:CQ13 CR19:CU19 CF20:CM21 CZ19:DC21 CV19:CY22 CN19:CQ21 CR21:CU22 CF26:CM26 CF28:CM29 CN26:CQ29 CF24:CQ24 CR27:CU29 CR24:CU25 CV24:DC24 CV33:CW34 CV36:CW36 CR34:CU36 CN33:CQ36 CX33:CY36 CJ33:CK40 CL33:CM41 CF33:CI41 CL44:CQ46 CV38:CY40 CF45:CI46 CF43:CI43 CJ43:CK46 DP33:DS40 CN38:CU41 DX26:EA29 DX19:EA21 DP21:DS22 DD24:DW29 DX24:EA24 EA33:EA35 DH33:DK36 DL33:DO34 DL41:DO41 DT33:DW34 DT36:DW36 DT38:EA41 DX33:DZ36 CZ34:DG36 CZ38:DG41 DH39:DK41 DL36:DO39 DH44:DK46 CZ45:DG46 CR43:CY46 CZ43:DG43 DL45:DO46 DL43:DO43 DP43:DS46 DT44:DW44 EA10:EA11 DD19:DG22 DH21:DK22 DH19:DK19 DL19:DO22 DT19:DW22 DP19:DS19 CV10:DW14 DX14:EA14 DX10:DZ12 CZ4:DC8 DD5:DG8 DH4:DK8 DT4:EA8 DL4:DS4 DL6:DS8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conditionalFormatting sqref="BK4:CD46 AP4:BI46 U4:AN46 CX6:CY6 CF11:CM11 CR13:CU13 CN14:CU14 CF19:CM19 CR20:CU20 CR17:CU17 CZ22:DC22 CF22:CQ22 CF27:CM27 CF25:CQ25 CR26:CU26 CV25:DC25 CR30:CU30 CR33:CU33 CV35:CW35 CJ41:CK41 CF42:EA42 CF44:CI44 CL43:CQ43 CV41:CY41 CZ33:DG33 CZ30:DC30 CF23:EA23 DX22:EA22 DX25:EA25 DT30:EA31 DL30:DO30 DL35:DO35 DT35:DW35 DT37:EA37 EA36 DH38:DK38 CN37:DK37 DL40:DO40 DP41:DS41 DH43:DK43 CZ44:DG44 DL44:DO44 DT43:DW43 DT45:EA46 DX44:EA44 CF9:EA9 DD17:DK17 DH20:DK20 DP17:EA17 DP20:DS20 DX13:EA13 EA12 DD4:DG4 DL5:DS5 I22:L46 K19:L21 I7:L18 K5:L6 K49:N50">
    <cfRule type="cellIs" priority="3" dxfId="2" operator="between" stopIfTrue="1">
      <formula>200</formula>
      <formula>249.999</formula>
    </cfRule>
    <cfRule type="cellIs" priority="4" dxfId="1" operator="between" stopIfTrue="1">
      <formula>250</formula>
      <formula>300</formula>
    </cfRule>
    <cfRule type="cellIs" priority="5" dxfId="3" operator="between" stopIfTrue="1">
      <formula>0</formula>
      <formula>199.999</formula>
    </cfRule>
  </conditionalFormatting>
  <printOptions/>
  <pageMargins left="0.56" right="0.24" top="0.44" bottom="0.58" header="0.18" footer="0.21"/>
  <pageSetup fitToHeight="5" fitToWidth="1" horizontalDpi="200" verticalDpi="200" orientation="portrait" paperSize="9" scale="16" r:id="rId1"/>
  <headerFooter alignWithMargins="0">
    <oddFooter>&amp;C&amp;F&amp;R&amp;D</oddFooter>
  </headerFooter>
  <colBreaks count="5" manualBreakCount="5">
    <brk id="20" max="45" man="1"/>
    <brk id="40" max="45" man="1"/>
    <brk id="61" max="45" man="1"/>
    <brk id="82" max="45" man="1"/>
    <brk id="10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7">
    <tabColor indexed="51"/>
    <pageSetUpPr fitToPage="1"/>
  </sheetPr>
  <dimension ref="A1:P114"/>
  <sheetViews>
    <sheetView showGridLines="0" showZeros="0" view="pageBreakPreview" zoomScale="85" zoomScaleNormal="85" zoomScaleSheetLayoutView="85" workbookViewId="0" topLeftCell="A1">
      <pane xSplit="4" ySplit="2" topLeftCell="E3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17" sqref="B17"/>
    </sheetView>
  </sheetViews>
  <sheetFormatPr defaultColWidth="9.140625" defaultRowHeight="12.75"/>
  <cols>
    <col min="1" max="1" width="3.421875" style="258" customWidth="1"/>
    <col min="2" max="2" width="21.57421875" style="258" customWidth="1"/>
    <col min="3" max="3" width="12.00390625" style="258" bestFit="1" customWidth="1"/>
    <col min="4" max="4" width="7.140625" style="252" bestFit="1" customWidth="1"/>
    <col min="5" max="5" width="6.421875" style="259" customWidth="1"/>
    <col min="6" max="6" width="12.00390625" style="269" customWidth="1"/>
    <col min="7" max="7" width="3.8515625" style="263" customWidth="1"/>
    <col min="8" max="8" width="7.421875" style="263" customWidth="1"/>
    <col min="9" max="9" width="3.8515625" style="266" customWidth="1"/>
    <col min="10" max="10" width="7.421875" style="266" customWidth="1"/>
    <col min="11" max="11" width="3.8515625" style="266" customWidth="1"/>
    <col min="12" max="12" width="7.421875" style="266" customWidth="1"/>
    <col min="13" max="13" width="3.8515625" style="265" customWidth="1"/>
    <col min="14" max="14" width="7.421875" style="264" customWidth="1"/>
    <col min="15" max="16" width="9.140625" style="255" customWidth="1"/>
    <col min="17" max="16384" width="9.140625" style="256" customWidth="1"/>
  </cols>
  <sheetData>
    <row r="1" spans="1:16" s="250" customFormat="1" ht="25.5" customHeight="1">
      <c r="A1" s="247" t="s">
        <v>137</v>
      </c>
      <c r="B1" s="248"/>
      <c r="C1" s="247"/>
      <c r="D1" s="270"/>
      <c r="E1" s="271"/>
      <c r="F1" s="268"/>
      <c r="G1" s="460"/>
      <c r="H1" s="460"/>
      <c r="I1" s="460"/>
      <c r="J1" s="460"/>
      <c r="K1" s="460"/>
      <c r="L1" s="460"/>
      <c r="M1" s="460"/>
      <c r="N1" s="460"/>
      <c r="O1" s="249"/>
      <c r="P1" s="249"/>
    </row>
    <row r="2" spans="1:16" s="250" customFormat="1" ht="24.75" customHeight="1">
      <c r="A2" s="251"/>
      <c r="B2" s="272" t="s">
        <v>121</v>
      </c>
      <c r="C2" s="273"/>
      <c r="D2" s="458" t="s">
        <v>138</v>
      </c>
      <c r="E2" s="459"/>
      <c r="F2" s="459"/>
      <c r="G2" s="461" t="s">
        <v>133</v>
      </c>
      <c r="H2" s="459"/>
      <c r="I2" s="461" t="s">
        <v>134</v>
      </c>
      <c r="J2" s="459"/>
      <c r="K2" s="461" t="s">
        <v>135</v>
      </c>
      <c r="L2" s="459"/>
      <c r="M2" s="461" t="s">
        <v>136</v>
      </c>
      <c r="N2" s="459"/>
      <c r="O2" s="249"/>
      <c r="P2" s="249"/>
    </row>
    <row r="3" spans="1:16" s="254" customFormat="1" ht="26.25" thickBot="1">
      <c r="A3" s="288" t="s">
        <v>55</v>
      </c>
      <c r="B3" s="289" t="s">
        <v>56</v>
      </c>
      <c r="C3" s="288" t="s">
        <v>57</v>
      </c>
      <c r="D3" s="288" t="s">
        <v>122</v>
      </c>
      <c r="E3" s="290" t="s">
        <v>123</v>
      </c>
      <c r="F3" s="291" t="s">
        <v>132</v>
      </c>
      <c r="G3" s="288" t="s">
        <v>124</v>
      </c>
      <c r="H3" s="288" t="s">
        <v>125</v>
      </c>
      <c r="I3" s="288" t="s">
        <v>126</v>
      </c>
      <c r="J3" s="288" t="s">
        <v>127</v>
      </c>
      <c r="K3" s="288" t="s">
        <v>128</v>
      </c>
      <c r="L3" s="288" t="s">
        <v>129</v>
      </c>
      <c r="M3" s="288" t="s">
        <v>130</v>
      </c>
      <c r="N3" s="288" t="s">
        <v>131</v>
      </c>
      <c r="O3" s="253"/>
      <c r="P3" s="253"/>
    </row>
    <row r="4" spans="1:14" ht="15">
      <c r="A4" s="282">
        <v>1</v>
      </c>
      <c r="B4" s="292" t="str">
        <f>'[2]Registration'!B54</f>
        <v>Sergejs Vorobjovs</v>
      </c>
      <c r="C4" s="301" t="str">
        <f>'[2]Registration'!$B$51</f>
        <v>SK "NB1"</v>
      </c>
      <c r="D4" s="302">
        <f aca="true" t="shared" si="0" ref="D4:D46">SUM(H4,J4,L4,N4)</f>
        <v>22478</v>
      </c>
      <c r="E4" s="302">
        <f aca="true" t="shared" si="1" ref="E4:E46">SUM(G4,I4,K4,M4)</f>
        <v>106</v>
      </c>
      <c r="F4" s="303">
        <f aca="true" t="shared" si="2" ref="F4:F46">D4/E4</f>
        <v>212.0566037735849</v>
      </c>
      <c r="G4" s="304">
        <v>46</v>
      </c>
      <c r="H4" s="304">
        <v>9854</v>
      </c>
      <c r="I4" s="305">
        <v>20</v>
      </c>
      <c r="J4" s="305">
        <v>4155</v>
      </c>
      <c r="K4" s="305">
        <v>20</v>
      </c>
      <c r="L4" s="305">
        <v>4295</v>
      </c>
      <c r="M4" s="304">
        <v>20</v>
      </c>
      <c r="N4" s="305">
        <v>4174</v>
      </c>
    </row>
    <row r="5" spans="1:14" ht="15">
      <c r="A5" s="131">
        <v>2</v>
      </c>
      <c r="B5" s="293" t="str">
        <f>'[2]Registration'!B43</f>
        <v>Ivars Vinters</v>
      </c>
      <c r="C5" s="295" t="str">
        <f>'[2]Registration'!$B$42</f>
        <v>X</v>
      </c>
      <c r="D5" s="296">
        <f t="shared" si="0"/>
        <v>20199</v>
      </c>
      <c r="E5" s="296">
        <f t="shared" si="1"/>
        <v>96</v>
      </c>
      <c r="F5" s="297">
        <f t="shared" si="2"/>
        <v>210.40625</v>
      </c>
      <c r="G5" s="298">
        <v>44</v>
      </c>
      <c r="H5" s="298">
        <v>8953</v>
      </c>
      <c r="I5" s="298">
        <v>16</v>
      </c>
      <c r="J5" s="298">
        <v>3446</v>
      </c>
      <c r="K5" s="299">
        <v>16</v>
      </c>
      <c r="L5" s="299">
        <v>3606</v>
      </c>
      <c r="M5" s="298">
        <v>20</v>
      </c>
      <c r="N5" s="300">
        <v>4194</v>
      </c>
    </row>
    <row r="6" spans="1:14" ht="15">
      <c r="A6" s="131">
        <v>3</v>
      </c>
      <c r="B6" s="293" t="str">
        <f>'[2]Registration'!B55</f>
        <v>Jānis Naļivaiko</v>
      </c>
      <c r="C6" s="295" t="str">
        <f>'[2]Registration'!$B$51</f>
        <v>SK "NB1"</v>
      </c>
      <c r="D6" s="296">
        <f t="shared" si="0"/>
        <v>14178</v>
      </c>
      <c r="E6" s="296">
        <f t="shared" si="1"/>
        <v>68</v>
      </c>
      <c r="F6" s="297">
        <f t="shared" si="2"/>
        <v>208.5</v>
      </c>
      <c r="G6" s="298">
        <v>36</v>
      </c>
      <c r="H6" s="298">
        <v>7531</v>
      </c>
      <c r="I6" s="300">
        <v>4</v>
      </c>
      <c r="J6" s="300">
        <v>783</v>
      </c>
      <c r="K6" s="300">
        <v>16</v>
      </c>
      <c r="L6" s="300">
        <v>3475</v>
      </c>
      <c r="M6" s="298">
        <v>12</v>
      </c>
      <c r="N6" s="300">
        <v>2389</v>
      </c>
    </row>
    <row r="7" spans="1:14" ht="15">
      <c r="A7" s="131">
        <v>4</v>
      </c>
      <c r="B7" s="257" t="str">
        <f>'[2]Registration'!E27</f>
        <v>Staņislavs Visockis</v>
      </c>
      <c r="C7" s="274" t="str">
        <f>'[2]Registration'!$E$24</f>
        <v>PVN</v>
      </c>
      <c r="D7" s="275">
        <f t="shared" si="0"/>
        <v>14906</v>
      </c>
      <c r="E7" s="275">
        <f t="shared" si="1"/>
        <v>72</v>
      </c>
      <c r="F7" s="276">
        <f t="shared" si="2"/>
        <v>207.02777777777777</v>
      </c>
      <c r="G7" s="277">
        <v>40</v>
      </c>
      <c r="H7" s="277">
        <v>8367</v>
      </c>
      <c r="I7" s="93">
        <v>8</v>
      </c>
      <c r="J7" s="93">
        <v>1691</v>
      </c>
      <c r="K7" s="93">
        <v>8</v>
      </c>
      <c r="L7" s="93">
        <v>1688</v>
      </c>
      <c r="M7" s="277">
        <v>16</v>
      </c>
      <c r="N7" s="93">
        <v>3160</v>
      </c>
    </row>
    <row r="8" spans="1:14" ht="15">
      <c r="A8" s="131">
        <v>5</v>
      </c>
      <c r="B8" s="257" t="str">
        <f>'[2]Registration'!B26</f>
        <v>Oskars Kreilis</v>
      </c>
      <c r="C8" s="274" t="str">
        <f>'[2]Registration'!$B$24</f>
        <v>SL SONORA</v>
      </c>
      <c r="D8" s="275">
        <f t="shared" si="0"/>
        <v>19869</v>
      </c>
      <c r="E8" s="275">
        <f t="shared" si="1"/>
        <v>96</v>
      </c>
      <c r="F8" s="276">
        <f t="shared" si="2"/>
        <v>206.96875</v>
      </c>
      <c r="G8" s="277">
        <v>40</v>
      </c>
      <c r="H8" s="277">
        <v>8080</v>
      </c>
      <c r="I8" s="92">
        <v>20</v>
      </c>
      <c r="J8" s="92">
        <v>4433</v>
      </c>
      <c r="K8" s="92">
        <v>16</v>
      </c>
      <c r="L8" s="92">
        <v>3137</v>
      </c>
      <c r="M8" s="277">
        <v>20</v>
      </c>
      <c r="N8" s="93">
        <v>4219</v>
      </c>
    </row>
    <row r="9" spans="1:14" ht="15">
      <c r="A9" s="131">
        <v>6</v>
      </c>
      <c r="B9" s="257" t="str">
        <f>'[2]Registration'!E17</f>
        <v>Dmitrijs Dolgovs</v>
      </c>
      <c r="C9" s="274" t="str">
        <f>'[2]Registration'!$E$15</f>
        <v>TenPin </v>
      </c>
      <c r="D9" s="275">
        <f t="shared" si="0"/>
        <v>21511</v>
      </c>
      <c r="E9" s="275">
        <f t="shared" si="1"/>
        <v>104</v>
      </c>
      <c r="F9" s="276">
        <f t="shared" si="2"/>
        <v>206.83653846153845</v>
      </c>
      <c r="G9" s="277">
        <v>48</v>
      </c>
      <c r="H9" s="277">
        <v>9868</v>
      </c>
      <c r="I9" s="92">
        <v>20</v>
      </c>
      <c r="J9" s="92">
        <v>4094</v>
      </c>
      <c r="K9" s="92">
        <v>20</v>
      </c>
      <c r="L9" s="92">
        <v>4251</v>
      </c>
      <c r="M9" s="277">
        <v>16</v>
      </c>
      <c r="N9" s="93">
        <v>3298</v>
      </c>
    </row>
    <row r="10" spans="1:14" ht="15">
      <c r="A10" s="131">
        <v>7</v>
      </c>
      <c r="B10" s="257" t="str">
        <f>'[2]Registration'!B7</f>
        <v>Jānis Zemītis</v>
      </c>
      <c r="C10" s="274" t="str">
        <f>'[2]Registration'!$B$6</f>
        <v>RRteam</v>
      </c>
      <c r="D10" s="275">
        <f t="shared" si="0"/>
        <v>22325</v>
      </c>
      <c r="E10" s="275">
        <f t="shared" si="1"/>
        <v>108</v>
      </c>
      <c r="F10" s="276">
        <f t="shared" si="2"/>
        <v>206.71296296296296</v>
      </c>
      <c r="G10" s="277">
        <v>48</v>
      </c>
      <c r="H10" s="277">
        <v>9752</v>
      </c>
      <c r="I10" s="277">
        <v>20</v>
      </c>
      <c r="J10" s="277">
        <v>4095</v>
      </c>
      <c r="K10" s="277">
        <v>20</v>
      </c>
      <c r="L10" s="277">
        <v>4379</v>
      </c>
      <c r="M10" s="277">
        <v>20</v>
      </c>
      <c r="N10" s="277">
        <v>4099</v>
      </c>
    </row>
    <row r="11" spans="1:14" ht="15">
      <c r="A11" s="131">
        <v>8</v>
      </c>
      <c r="B11" s="257" t="str">
        <f>'[2]Registration'!B20</f>
        <v>Juris Bricis</v>
      </c>
      <c r="C11" s="274" t="str">
        <f>'[2]Registration'!$B$15</f>
        <v>RAGS</v>
      </c>
      <c r="D11" s="275">
        <f t="shared" si="0"/>
        <v>19829</v>
      </c>
      <c r="E11" s="275">
        <f t="shared" si="1"/>
        <v>96</v>
      </c>
      <c r="F11" s="276">
        <f t="shared" si="2"/>
        <v>206.55208333333334</v>
      </c>
      <c r="G11" s="277">
        <v>40</v>
      </c>
      <c r="H11" s="277">
        <v>8345</v>
      </c>
      <c r="I11" s="92">
        <v>20</v>
      </c>
      <c r="J11" s="92">
        <v>4221</v>
      </c>
      <c r="K11" s="92">
        <v>16</v>
      </c>
      <c r="L11" s="92">
        <v>3260</v>
      </c>
      <c r="M11" s="277">
        <v>20</v>
      </c>
      <c r="N11" s="93">
        <v>4003</v>
      </c>
    </row>
    <row r="12" spans="1:14" ht="15">
      <c r="A12" s="131">
        <v>9</v>
      </c>
      <c r="B12" s="257" t="str">
        <f>'[2]Registration'!E26</f>
        <v>Vladimirs Pribiļevs</v>
      </c>
      <c r="C12" s="274" t="str">
        <f>'[2]Registration'!$E$24</f>
        <v>PVN</v>
      </c>
      <c r="D12" s="275">
        <f t="shared" si="0"/>
        <v>16421</v>
      </c>
      <c r="E12" s="275">
        <f t="shared" si="1"/>
        <v>80</v>
      </c>
      <c r="F12" s="276">
        <f t="shared" si="2"/>
        <v>205.2625</v>
      </c>
      <c r="G12" s="277">
        <v>40</v>
      </c>
      <c r="H12" s="277">
        <v>8039</v>
      </c>
      <c r="I12" s="92">
        <v>8</v>
      </c>
      <c r="J12" s="92">
        <v>1691</v>
      </c>
      <c r="K12" s="92">
        <v>20</v>
      </c>
      <c r="L12" s="92">
        <v>4120</v>
      </c>
      <c r="M12" s="277">
        <v>12</v>
      </c>
      <c r="N12" s="93">
        <v>2571</v>
      </c>
    </row>
    <row r="13" spans="1:14" ht="15">
      <c r="A13" s="131">
        <v>10</v>
      </c>
      <c r="B13" s="294" t="str">
        <f>'[2]Registration'!E25</f>
        <v>Natālija Pribiļeva</v>
      </c>
      <c r="C13" s="295" t="str">
        <f>'[2]Registration'!$E$24</f>
        <v>PVN</v>
      </c>
      <c r="D13" s="296">
        <f t="shared" si="0"/>
        <v>16383</v>
      </c>
      <c r="E13" s="296">
        <f t="shared" si="1"/>
        <v>80</v>
      </c>
      <c r="F13" s="297">
        <f t="shared" si="2"/>
        <v>204.7875</v>
      </c>
      <c r="G13" s="298">
        <v>40</v>
      </c>
      <c r="H13" s="298">
        <v>8081</v>
      </c>
      <c r="I13" s="299">
        <v>8</v>
      </c>
      <c r="J13" s="299">
        <v>1692</v>
      </c>
      <c r="K13" s="299">
        <v>20</v>
      </c>
      <c r="L13" s="299">
        <v>4318</v>
      </c>
      <c r="M13" s="298">
        <v>12</v>
      </c>
      <c r="N13" s="300">
        <v>2292</v>
      </c>
    </row>
    <row r="14" spans="1:16" ht="15">
      <c r="A14" s="131">
        <v>11</v>
      </c>
      <c r="B14" s="294" t="str">
        <f>'[2]Registration'!E36</f>
        <v>Tatjana Teļnova</v>
      </c>
      <c r="C14" s="295" t="str">
        <f>'[2]Registration'!$E$33</f>
        <v>STORM</v>
      </c>
      <c r="D14" s="296">
        <f t="shared" si="0"/>
        <v>22055</v>
      </c>
      <c r="E14" s="296">
        <f t="shared" si="1"/>
        <v>108</v>
      </c>
      <c r="F14" s="297">
        <f t="shared" si="2"/>
        <v>204.21296296296296</v>
      </c>
      <c r="G14" s="298">
        <v>48</v>
      </c>
      <c r="H14" s="298">
        <v>9818</v>
      </c>
      <c r="I14" s="300">
        <v>20</v>
      </c>
      <c r="J14" s="300">
        <v>3866</v>
      </c>
      <c r="K14" s="300">
        <v>20</v>
      </c>
      <c r="L14" s="300">
        <v>4336</v>
      </c>
      <c r="M14" s="298">
        <v>20</v>
      </c>
      <c r="N14" s="300">
        <v>4035</v>
      </c>
      <c r="O14" s="256"/>
      <c r="P14" s="256"/>
    </row>
    <row r="15" spans="1:14" ht="15">
      <c r="A15" s="131">
        <v>12</v>
      </c>
      <c r="B15" s="257" t="str">
        <f>'[2]Registration'!B18</f>
        <v>Renārs Rutenbergs</v>
      </c>
      <c r="C15" s="274" t="str">
        <f>'[2]Registration'!$B$15</f>
        <v>RAGS</v>
      </c>
      <c r="D15" s="275">
        <f t="shared" si="0"/>
        <v>21570</v>
      </c>
      <c r="E15" s="275">
        <f t="shared" si="1"/>
        <v>106</v>
      </c>
      <c r="F15" s="276">
        <f t="shared" si="2"/>
        <v>203.49056603773585</v>
      </c>
      <c r="G15" s="277">
        <v>48</v>
      </c>
      <c r="H15" s="277">
        <v>9361</v>
      </c>
      <c r="I15" s="92">
        <v>20</v>
      </c>
      <c r="J15" s="92">
        <v>4513</v>
      </c>
      <c r="K15" s="92">
        <v>20</v>
      </c>
      <c r="L15" s="92">
        <v>4316</v>
      </c>
      <c r="M15" s="277">
        <v>18</v>
      </c>
      <c r="N15" s="93">
        <v>3380</v>
      </c>
    </row>
    <row r="16" spans="1:14" ht="15">
      <c r="A16" s="131">
        <v>13</v>
      </c>
      <c r="B16" s="257" t="str">
        <f>'[2]Registration'!E8</f>
        <v>Julians Visockis</v>
      </c>
      <c r="C16" s="274" t="str">
        <f>'[2]Registration'!$E$6</f>
        <v>Wizards</v>
      </c>
      <c r="D16" s="275">
        <f t="shared" si="0"/>
        <v>16258</v>
      </c>
      <c r="E16" s="275">
        <f t="shared" si="1"/>
        <v>80</v>
      </c>
      <c r="F16" s="276">
        <f t="shared" si="2"/>
        <v>203.225</v>
      </c>
      <c r="G16" s="277">
        <v>44</v>
      </c>
      <c r="H16" s="277">
        <v>8843</v>
      </c>
      <c r="I16" s="92">
        <v>12</v>
      </c>
      <c r="J16" s="92">
        <v>2422</v>
      </c>
      <c r="K16" s="92">
        <v>12</v>
      </c>
      <c r="L16" s="92">
        <v>2492</v>
      </c>
      <c r="M16" s="277">
        <v>12</v>
      </c>
      <c r="N16" s="93">
        <v>2501</v>
      </c>
    </row>
    <row r="17" spans="1:14" ht="15">
      <c r="A17" s="131">
        <v>14</v>
      </c>
      <c r="B17" s="257" t="str">
        <f>'[2]Registration'!B9</f>
        <v>Māris Eisaks</v>
      </c>
      <c r="C17" s="274" t="str">
        <f>'[2]Registration'!$B$6</f>
        <v>RRteam</v>
      </c>
      <c r="D17" s="275">
        <f t="shared" si="0"/>
        <v>21937</v>
      </c>
      <c r="E17" s="275">
        <f t="shared" si="1"/>
        <v>108</v>
      </c>
      <c r="F17" s="276">
        <f t="shared" si="2"/>
        <v>203.12037037037038</v>
      </c>
      <c r="G17" s="277">
        <v>48</v>
      </c>
      <c r="H17" s="277">
        <v>9511</v>
      </c>
      <c r="I17" s="277">
        <v>20</v>
      </c>
      <c r="J17" s="277">
        <v>4220</v>
      </c>
      <c r="K17" s="93">
        <v>20</v>
      </c>
      <c r="L17" s="93">
        <v>4021</v>
      </c>
      <c r="M17" s="277">
        <v>20</v>
      </c>
      <c r="N17" s="93">
        <v>4185</v>
      </c>
    </row>
    <row r="18" spans="1:14" ht="15">
      <c r="A18" s="131">
        <v>15</v>
      </c>
      <c r="B18" s="257" t="str">
        <f>'[2]Registration'!E52</f>
        <v>Aleksandrs Margolis</v>
      </c>
      <c r="C18" s="274" t="str">
        <f>'[2]Registration'!$E$51</f>
        <v>RVVAIU-85</v>
      </c>
      <c r="D18" s="275">
        <f t="shared" si="0"/>
        <v>19459</v>
      </c>
      <c r="E18" s="275">
        <f t="shared" si="1"/>
        <v>96</v>
      </c>
      <c r="F18" s="276">
        <f t="shared" si="2"/>
        <v>202.69791666666666</v>
      </c>
      <c r="G18" s="277">
        <v>40</v>
      </c>
      <c r="H18" s="277">
        <v>7995</v>
      </c>
      <c r="I18" s="92">
        <v>16</v>
      </c>
      <c r="J18" s="92">
        <v>3234</v>
      </c>
      <c r="K18" s="92">
        <v>20</v>
      </c>
      <c r="L18" s="92">
        <v>4180</v>
      </c>
      <c r="M18" s="277">
        <v>20</v>
      </c>
      <c r="N18" s="93">
        <v>4050</v>
      </c>
    </row>
    <row r="19" spans="1:14" ht="15">
      <c r="A19" s="131">
        <v>16</v>
      </c>
      <c r="B19" s="257" t="str">
        <f>'[2]Registration'!E34</f>
        <v>Kirils Hudjakovs</v>
      </c>
      <c r="C19" s="274" t="str">
        <f>'[2]Registration'!$E$33</f>
        <v>STORM</v>
      </c>
      <c r="D19" s="275">
        <f t="shared" si="0"/>
        <v>10531</v>
      </c>
      <c r="E19" s="275">
        <f t="shared" si="1"/>
        <v>52</v>
      </c>
      <c r="F19" s="276">
        <f t="shared" si="2"/>
        <v>202.51923076923077</v>
      </c>
      <c r="G19" s="277">
        <v>28</v>
      </c>
      <c r="H19" s="277">
        <v>5727</v>
      </c>
      <c r="I19" s="92">
        <v>12</v>
      </c>
      <c r="J19" s="92">
        <v>2365</v>
      </c>
      <c r="K19" s="92">
        <v>4</v>
      </c>
      <c r="L19" s="92">
        <v>730</v>
      </c>
      <c r="M19" s="277">
        <v>8</v>
      </c>
      <c r="N19" s="93">
        <v>1709</v>
      </c>
    </row>
    <row r="20" spans="1:14" ht="15.75" customHeight="1">
      <c r="A20" s="131">
        <v>17</v>
      </c>
      <c r="B20" s="257" t="str">
        <f>'[2]Registration'!B52</f>
        <v>Guntars Beisons</v>
      </c>
      <c r="C20" s="274" t="str">
        <f>'[2]Registration'!$B$51</f>
        <v>SK "NB1"</v>
      </c>
      <c r="D20" s="275">
        <f t="shared" si="0"/>
        <v>14156</v>
      </c>
      <c r="E20" s="275">
        <f t="shared" si="1"/>
        <v>70</v>
      </c>
      <c r="F20" s="276">
        <f t="shared" si="2"/>
        <v>202.22857142857143</v>
      </c>
      <c r="G20" s="277">
        <v>34</v>
      </c>
      <c r="H20" s="277">
        <v>6820</v>
      </c>
      <c r="I20" s="92">
        <v>12</v>
      </c>
      <c r="J20" s="92">
        <v>2450</v>
      </c>
      <c r="K20" s="92">
        <v>8</v>
      </c>
      <c r="L20" s="92">
        <v>1557</v>
      </c>
      <c r="M20" s="277">
        <v>16</v>
      </c>
      <c r="N20" s="93">
        <v>3329</v>
      </c>
    </row>
    <row r="21" spans="1:14" ht="15">
      <c r="A21" s="131">
        <v>18</v>
      </c>
      <c r="B21" s="257" t="str">
        <f>'[2]Registration'!B36</f>
        <v>Roberts Šipkevičs</v>
      </c>
      <c r="C21" s="274" t="str">
        <f>'[2]Registration'!$B$33</f>
        <v>Turbo</v>
      </c>
      <c r="D21" s="275">
        <f t="shared" si="0"/>
        <v>10511</v>
      </c>
      <c r="E21" s="275">
        <f t="shared" si="1"/>
        <v>52</v>
      </c>
      <c r="F21" s="276">
        <f t="shared" si="2"/>
        <v>202.1346153846154</v>
      </c>
      <c r="G21" s="277">
        <v>24</v>
      </c>
      <c r="H21" s="277">
        <v>4755</v>
      </c>
      <c r="I21" s="93">
        <v>4</v>
      </c>
      <c r="J21" s="93">
        <v>719</v>
      </c>
      <c r="K21" s="93">
        <v>16</v>
      </c>
      <c r="L21" s="93">
        <v>3497</v>
      </c>
      <c r="M21" s="277">
        <v>8</v>
      </c>
      <c r="N21" s="93">
        <v>1540</v>
      </c>
    </row>
    <row r="22" spans="1:14" ht="15">
      <c r="A22" s="131">
        <v>19</v>
      </c>
      <c r="B22" s="257" t="str">
        <f>'[2]Registration'!B44</f>
        <v>Kaspars Beķeris</v>
      </c>
      <c r="C22" s="274" t="str">
        <f>'[2]Registration'!$B$42</f>
        <v>X</v>
      </c>
      <c r="D22" s="275">
        <f t="shared" si="0"/>
        <v>21015</v>
      </c>
      <c r="E22" s="275">
        <f t="shared" si="1"/>
        <v>104</v>
      </c>
      <c r="F22" s="276">
        <f t="shared" si="2"/>
        <v>202.06730769230768</v>
      </c>
      <c r="G22" s="277">
        <v>48</v>
      </c>
      <c r="H22" s="277">
        <v>9799</v>
      </c>
      <c r="I22" s="277">
        <v>16</v>
      </c>
      <c r="J22" s="277">
        <v>3149</v>
      </c>
      <c r="K22" s="92">
        <v>20</v>
      </c>
      <c r="L22" s="92">
        <v>4192</v>
      </c>
      <c r="M22" s="277">
        <v>20</v>
      </c>
      <c r="N22" s="93">
        <v>3875</v>
      </c>
    </row>
    <row r="23" spans="1:14" ht="15">
      <c r="A23" s="131">
        <v>20</v>
      </c>
      <c r="B23" s="257" t="str">
        <f>'[2]Registration'!E43</f>
        <v>Aleksandrs Liniņš</v>
      </c>
      <c r="C23" s="274" t="str">
        <f>'[2]Registration'!$E$42</f>
        <v>SK "NB2"</v>
      </c>
      <c r="D23" s="275">
        <f t="shared" si="0"/>
        <v>20592</v>
      </c>
      <c r="E23" s="275">
        <f t="shared" si="1"/>
        <v>102</v>
      </c>
      <c r="F23" s="276">
        <f t="shared" si="2"/>
        <v>201.88235294117646</v>
      </c>
      <c r="G23" s="277">
        <v>44</v>
      </c>
      <c r="H23" s="277">
        <v>8897</v>
      </c>
      <c r="I23" s="92">
        <v>18</v>
      </c>
      <c r="J23" s="92">
        <v>3574</v>
      </c>
      <c r="K23" s="92">
        <v>20</v>
      </c>
      <c r="L23" s="92">
        <v>3961</v>
      </c>
      <c r="M23" s="277">
        <v>20</v>
      </c>
      <c r="N23" s="93">
        <v>4160</v>
      </c>
    </row>
    <row r="24" spans="1:14" ht="15">
      <c r="A24" s="131">
        <v>21</v>
      </c>
      <c r="B24" s="257" t="str">
        <f>'[2]Registration'!E9</f>
        <v>Jurijs Dolgovs</v>
      </c>
      <c r="C24" s="274" t="str">
        <f>'[2]Registration'!$E$6</f>
        <v>Wizards</v>
      </c>
      <c r="D24" s="275">
        <f t="shared" si="0"/>
        <v>20182</v>
      </c>
      <c r="E24" s="275">
        <f t="shared" si="1"/>
        <v>100</v>
      </c>
      <c r="F24" s="276">
        <f t="shared" si="2"/>
        <v>201.82</v>
      </c>
      <c r="G24" s="277">
        <v>48</v>
      </c>
      <c r="H24" s="277">
        <v>9634</v>
      </c>
      <c r="I24" s="93">
        <v>20</v>
      </c>
      <c r="J24" s="93">
        <v>4149</v>
      </c>
      <c r="K24" s="93">
        <v>16</v>
      </c>
      <c r="L24" s="93">
        <v>3053</v>
      </c>
      <c r="M24" s="277">
        <v>16</v>
      </c>
      <c r="N24" s="93">
        <v>3346</v>
      </c>
    </row>
    <row r="25" spans="1:14" ht="15">
      <c r="A25" s="131">
        <v>22</v>
      </c>
      <c r="B25" s="257" t="str">
        <f>'[2]Registration'!B37</f>
        <v>Arnis Bērziņš</v>
      </c>
      <c r="C25" s="274" t="str">
        <f>'[2]Registration'!$B$33</f>
        <v>Turbo</v>
      </c>
      <c r="D25" s="275">
        <f t="shared" si="0"/>
        <v>20946</v>
      </c>
      <c r="E25" s="275">
        <f t="shared" si="1"/>
        <v>104</v>
      </c>
      <c r="F25" s="276">
        <f t="shared" si="2"/>
        <v>201.40384615384616</v>
      </c>
      <c r="G25" s="277">
        <v>48</v>
      </c>
      <c r="H25" s="277">
        <v>9532</v>
      </c>
      <c r="I25" s="93">
        <v>20</v>
      </c>
      <c r="J25" s="93">
        <v>4315</v>
      </c>
      <c r="K25" s="93">
        <v>20</v>
      </c>
      <c r="L25" s="93">
        <v>3847</v>
      </c>
      <c r="M25" s="277">
        <v>16</v>
      </c>
      <c r="N25" s="93">
        <v>3252</v>
      </c>
    </row>
    <row r="26" spans="1:14" ht="15">
      <c r="A26" s="131">
        <v>23</v>
      </c>
      <c r="B26" s="257" t="str">
        <f>'[2]Registration'!B27</f>
        <v>Pēteris Martinsons</v>
      </c>
      <c r="C26" s="274" t="str">
        <f>'[2]Registration'!$B$24</f>
        <v>SL SONORA</v>
      </c>
      <c r="D26" s="275">
        <f t="shared" si="0"/>
        <v>21747</v>
      </c>
      <c r="E26" s="275">
        <f t="shared" si="1"/>
        <v>108</v>
      </c>
      <c r="F26" s="276">
        <f t="shared" si="2"/>
        <v>201.36111111111111</v>
      </c>
      <c r="G26" s="277">
        <v>48</v>
      </c>
      <c r="H26" s="277">
        <v>9447</v>
      </c>
      <c r="I26" s="93">
        <v>20</v>
      </c>
      <c r="J26" s="93">
        <v>4079</v>
      </c>
      <c r="K26" s="93">
        <v>20</v>
      </c>
      <c r="L26" s="93">
        <v>4096</v>
      </c>
      <c r="M26" s="277">
        <v>20</v>
      </c>
      <c r="N26" s="93">
        <v>4125</v>
      </c>
    </row>
    <row r="27" spans="1:14" ht="15">
      <c r="A27" s="131">
        <v>24</v>
      </c>
      <c r="B27" s="257" t="str">
        <f>'[2]Registration'!B8</f>
        <v>Raimonds Zemītis</v>
      </c>
      <c r="C27" s="274" t="str">
        <f>'[2]Registration'!$B$6</f>
        <v>RRteam</v>
      </c>
      <c r="D27" s="275">
        <f t="shared" si="0"/>
        <v>21722</v>
      </c>
      <c r="E27" s="275">
        <f t="shared" si="1"/>
        <v>108</v>
      </c>
      <c r="F27" s="276">
        <f t="shared" si="2"/>
        <v>201.12962962962962</v>
      </c>
      <c r="G27" s="277">
        <v>48</v>
      </c>
      <c r="H27" s="277">
        <v>9539</v>
      </c>
      <c r="I27" s="277">
        <v>20</v>
      </c>
      <c r="J27" s="277">
        <v>4040</v>
      </c>
      <c r="K27" s="92">
        <v>20</v>
      </c>
      <c r="L27" s="92">
        <v>4170</v>
      </c>
      <c r="M27" s="277">
        <v>20</v>
      </c>
      <c r="N27" s="93">
        <v>3973</v>
      </c>
    </row>
    <row r="28" spans="1:14" ht="15">
      <c r="A28" s="131">
        <v>25</v>
      </c>
      <c r="B28" s="257" t="str">
        <f>'[2]Registration'!B25</f>
        <v>Raimonds Rutenbergs</v>
      </c>
      <c r="C28" s="274" t="str">
        <f>'[2]Registration'!$B$24</f>
        <v>SL SONORA</v>
      </c>
      <c r="D28" s="275">
        <f t="shared" si="0"/>
        <v>16051</v>
      </c>
      <c r="E28" s="275">
        <f t="shared" si="1"/>
        <v>80</v>
      </c>
      <c r="F28" s="276">
        <f t="shared" si="2"/>
        <v>200.6375</v>
      </c>
      <c r="G28" s="277">
        <v>36</v>
      </c>
      <c r="H28" s="277">
        <v>7325</v>
      </c>
      <c r="I28" s="92">
        <v>16</v>
      </c>
      <c r="J28" s="92">
        <v>3135</v>
      </c>
      <c r="K28" s="92">
        <v>12</v>
      </c>
      <c r="L28" s="92">
        <v>2413</v>
      </c>
      <c r="M28" s="277">
        <v>16</v>
      </c>
      <c r="N28" s="93">
        <v>3178</v>
      </c>
    </row>
    <row r="29" spans="1:14" ht="15">
      <c r="A29" s="131">
        <v>26</v>
      </c>
      <c r="B29" s="257" t="str">
        <f>'[2]Registration'!B17</f>
        <v>Māris Štokmanis</v>
      </c>
      <c r="C29" s="274" t="str">
        <f>'[2]Registration'!$B$15</f>
        <v>RAGS</v>
      </c>
      <c r="D29" s="275">
        <f t="shared" si="0"/>
        <v>17642</v>
      </c>
      <c r="E29" s="275">
        <f t="shared" si="1"/>
        <v>88</v>
      </c>
      <c r="F29" s="276">
        <f t="shared" si="2"/>
        <v>200.47727272727272</v>
      </c>
      <c r="G29" s="277">
        <v>40</v>
      </c>
      <c r="H29" s="277">
        <v>8082</v>
      </c>
      <c r="I29" s="92">
        <v>12</v>
      </c>
      <c r="J29" s="92">
        <v>2500</v>
      </c>
      <c r="K29" s="92">
        <v>20</v>
      </c>
      <c r="L29" s="92">
        <v>3995</v>
      </c>
      <c r="M29" s="277">
        <v>16</v>
      </c>
      <c r="N29" s="93">
        <v>3065</v>
      </c>
    </row>
    <row r="30" spans="1:14" ht="15">
      <c r="A30" s="131">
        <v>27</v>
      </c>
      <c r="B30" s="257" t="str">
        <f>'[2]Registration'!B53</f>
        <v>Vladimirs Lagunovs</v>
      </c>
      <c r="C30" s="274" t="str">
        <f>'[2]Registration'!$B$51</f>
        <v>SK "NB1"</v>
      </c>
      <c r="D30" s="275">
        <f t="shared" si="0"/>
        <v>14434</v>
      </c>
      <c r="E30" s="275">
        <f t="shared" si="1"/>
        <v>72</v>
      </c>
      <c r="F30" s="276">
        <f t="shared" si="2"/>
        <v>200.47222222222223</v>
      </c>
      <c r="G30" s="277">
        <v>28</v>
      </c>
      <c r="H30" s="277">
        <v>5342</v>
      </c>
      <c r="I30" s="92">
        <v>16</v>
      </c>
      <c r="J30" s="92">
        <v>3198</v>
      </c>
      <c r="K30" s="92">
        <v>16</v>
      </c>
      <c r="L30" s="92">
        <v>3491</v>
      </c>
      <c r="M30" s="277">
        <v>12</v>
      </c>
      <c r="N30" s="93">
        <v>2403</v>
      </c>
    </row>
    <row r="31" spans="1:14" ht="15">
      <c r="A31" s="131">
        <v>28</v>
      </c>
      <c r="B31" s="257" t="str">
        <f>'[2]Registration'!B35</f>
        <v>Jānis Zālītis</v>
      </c>
      <c r="C31" s="274" t="str">
        <f>'[2]Registration'!$B$33</f>
        <v>Turbo</v>
      </c>
      <c r="D31" s="275">
        <f t="shared" si="0"/>
        <v>12789</v>
      </c>
      <c r="E31" s="275">
        <f t="shared" si="1"/>
        <v>64</v>
      </c>
      <c r="F31" s="276">
        <f t="shared" si="2"/>
        <v>199.828125</v>
      </c>
      <c r="G31" s="277">
        <v>24</v>
      </c>
      <c r="H31" s="277">
        <v>4758</v>
      </c>
      <c r="I31" s="92">
        <v>20</v>
      </c>
      <c r="J31" s="92">
        <v>4041</v>
      </c>
      <c r="K31" s="92">
        <v>12</v>
      </c>
      <c r="L31" s="92">
        <v>2340</v>
      </c>
      <c r="M31" s="277">
        <v>8</v>
      </c>
      <c r="N31" s="93">
        <v>1650</v>
      </c>
    </row>
    <row r="32" spans="1:14" ht="15">
      <c r="A32" s="131">
        <v>29</v>
      </c>
      <c r="B32" s="257" t="str">
        <f>'[2]Registration'!E7</f>
        <v>Dmitrijs Paškovs</v>
      </c>
      <c r="C32" s="274" t="str">
        <f>'[2]Registration'!$E$6</f>
        <v>Wizards</v>
      </c>
      <c r="D32" s="275">
        <f t="shared" si="0"/>
        <v>20615</v>
      </c>
      <c r="E32" s="275">
        <f t="shared" si="1"/>
        <v>104</v>
      </c>
      <c r="F32" s="276">
        <f t="shared" si="2"/>
        <v>198.22115384615384</v>
      </c>
      <c r="G32" s="277">
        <v>48</v>
      </c>
      <c r="H32" s="277">
        <v>9690</v>
      </c>
      <c r="I32" s="92">
        <v>20</v>
      </c>
      <c r="J32" s="92">
        <v>3874</v>
      </c>
      <c r="K32" s="92">
        <v>16</v>
      </c>
      <c r="L32" s="92">
        <v>3286</v>
      </c>
      <c r="M32" s="277">
        <v>20</v>
      </c>
      <c r="N32" s="93">
        <v>3765</v>
      </c>
    </row>
    <row r="33" spans="1:14" ht="15">
      <c r="A33" s="131">
        <v>30</v>
      </c>
      <c r="B33" s="257" t="str">
        <f>'[2]Registration'!E18</f>
        <v>Leo Rožkalns</v>
      </c>
      <c r="C33" s="274" t="str">
        <f>'[2]Registration'!$E$15</f>
        <v>TenPin </v>
      </c>
      <c r="D33" s="275">
        <f t="shared" si="0"/>
        <v>19024</v>
      </c>
      <c r="E33" s="275">
        <f t="shared" si="1"/>
        <v>96</v>
      </c>
      <c r="F33" s="276">
        <f t="shared" si="2"/>
        <v>198.16666666666666</v>
      </c>
      <c r="G33" s="277">
        <v>44</v>
      </c>
      <c r="H33" s="277">
        <v>8605</v>
      </c>
      <c r="I33" s="92">
        <v>16</v>
      </c>
      <c r="J33" s="92">
        <v>3399</v>
      </c>
      <c r="K33" s="92">
        <v>20</v>
      </c>
      <c r="L33" s="92">
        <v>3980</v>
      </c>
      <c r="M33" s="277">
        <v>16</v>
      </c>
      <c r="N33" s="93">
        <v>3040</v>
      </c>
    </row>
    <row r="34" spans="1:14" ht="15">
      <c r="A34" s="131">
        <v>31</v>
      </c>
      <c r="B34" s="257" t="str">
        <f>'[2]Registration'!E35</f>
        <v>Veronika Hudjakova</v>
      </c>
      <c r="C34" s="274" t="str">
        <f>'[2]Registration'!$E$33</f>
        <v>STORM</v>
      </c>
      <c r="D34" s="275">
        <f t="shared" si="0"/>
        <v>19805</v>
      </c>
      <c r="E34" s="275">
        <f t="shared" si="1"/>
        <v>100</v>
      </c>
      <c r="F34" s="276">
        <f t="shared" si="2"/>
        <v>198.05</v>
      </c>
      <c r="G34" s="277">
        <v>48</v>
      </c>
      <c r="H34" s="277">
        <v>9515</v>
      </c>
      <c r="I34" s="92">
        <v>20</v>
      </c>
      <c r="J34" s="92">
        <v>3909</v>
      </c>
      <c r="K34" s="92">
        <v>20</v>
      </c>
      <c r="L34" s="92">
        <v>3963</v>
      </c>
      <c r="M34" s="277">
        <v>12</v>
      </c>
      <c r="N34" s="93">
        <v>2418</v>
      </c>
    </row>
    <row r="35" spans="1:16" ht="15">
      <c r="A35" s="131">
        <v>32</v>
      </c>
      <c r="B35" s="257" t="str">
        <f>'[2]Registration'!E16</f>
        <v>Jeļena Šorohova</v>
      </c>
      <c r="C35" s="274" t="str">
        <f>'[2]Registration'!$E$15</f>
        <v>TenPin </v>
      </c>
      <c r="D35" s="275">
        <f t="shared" si="0"/>
        <v>20466</v>
      </c>
      <c r="E35" s="275">
        <f t="shared" si="1"/>
        <v>104</v>
      </c>
      <c r="F35" s="276">
        <f t="shared" si="2"/>
        <v>196.78846153846155</v>
      </c>
      <c r="G35" s="277">
        <v>48</v>
      </c>
      <c r="H35" s="277">
        <v>9384</v>
      </c>
      <c r="I35" s="92">
        <v>20</v>
      </c>
      <c r="J35" s="92">
        <v>3956</v>
      </c>
      <c r="K35" s="92">
        <v>20</v>
      </c>
      <c r="L35" s="92">
        <v>3981</v>
      </c>
      <c r="M35" s="277">
        <v>16</v>
      </c>
      <c r="N35" s="93">
        <v>3145</v>
      </c>
      <c r="O35" s="256"/>
      <c r="P35" s="256"/>
    </row>
    <row r="36" spans="1:14" ht="15">
      <c r="A36" s="131">
        <v>33</v>
      </c>
      <c r="B36" s="257" t="str">
        <f>'[2]Registration'!B45</f>
        <v>Signe Vintere</v>
      </c>
      <c r="C36" s="274" t="str">
        <f>'[2]Registration'!$B$42</f>
        <v>X</v>
      </c>
      <c r="D36" s="275">
        <f t="shared" si="0"/>
        <v>18717</v>
      </c>
      <c r="E36" s="275">
        <f t="shared" si="1"/>
        <v>96</v>
      </c>
      <c r="F36" s="276">
        <f t="shared" si="2"/>
        <v>194.96875</v>
      </c>
      <c r="G36" s="277">
        <v>44</v>
      </c>
      <c r="H36" s="277">
        <v>8533</v>
      </c>
      <c r="I36" s="277">
        <v>16</v>
      </c>
      <c r="J36" s="277">
        <v>3084</v>
      </c>
      <c r="K36" s="93">
        <v>20</v>
      </c>
      <c r="L36" s="93">
        <v>4047</v>
      </c>
      <c r="M36" s="277">
        <v>16</v>
      </c>
      <c r="N36" s="93">
        <v>3053</v>
      </c>
    </row>
    <row r="37" spans="1:14" ht="15">
      <c r="A37" s="131">
        <v>34</v>
      </c>
      <c r="B37" s="257" t="str">
        <f>'[2]Registration'!E44</f>
        <v>Ilona Ozola</v>
      </c>
      <c r="C37" s="274" t="str">
        <f>'[2]Registration'!$E$42</f>
        <v>SK "NB2"</v>
      </c>
      <c r="D37" s="275">
        <f t="shared" si="0"/>
        <v>14793</v>
      </c>
      <c r="E37" s="275">
        <f t="shared" si="1"/>
        <v>76</v>
      </c>
      <c r="F37" s="276">
        <f t="shared" si="2"/>
        <v>194.64473684210526</v>
      </c>
      <c r="G37" s="277">
        <v>38</v>
      </c>
      <c r="H37" s="277">
        <v>7305</v>
      </c>
      <c r="I37" s="92">
        <v>16</v>
      </c>
      <c r="J37" s="92">
        <v>3166</v>
      </c>
      <c r="K37" s="92">
        <v>6</v>
      </c>
      <c r="L37" s="92">
        <v>1210</v>
      </c>
      <c r="M37" s="277">
        <v>16</v>
      </c>
      <c r="N37" s="93">
        <v>3112</v>
      </c>
    </row>
    <row r="38" spans="1:14" ht="15">
      <c r="A38" s="131">
        <v>35</v>
      </c>
      <c r="B38" s="257" t="str">
        <f>'[2]Registration'!B34</f>
        <v>Arnolds Lokmanis</v>
      </c>
      <c r="C38" s="274" t="str">
        <f>'[2]Registration'!$B$33</f>
        <v>Turbo</v>
      </c>
      <c r="D38" s="275">
        <f t="shared" si="0"/>
        <v>17053</v>
      </c>
      <c r="E38" s="275">
        <f t="shared" si="1"/>
        <v>88</v>
      </c>
      <c r="F38" s="276">
        <f t="shared" si="2"/>
        <v>193.7840909090909</v>
      </c>
      <c r="G38" s="277">
        <v>40</v>
      </c>
      <c r="H38" s="277">
        <v>7702</v>
      </c>
      <c r="I38" s="92">
        <v>16</v>
      </c>
      <c r="J38" s="92">
        <v>3081</v>
      </c>
      <c r="K38" s="92">
        <v>12</v>
      </c>
      <c r="L38" s="92">
        <v>2326</v>
      </c>
      <c r="M38" s="277">
        <v>20</v>
      </c>
      <c r="N38" s="93">
        <v>3944</v>
      </c>
    </row>
    <row r="39" spans="1:14" ht="15">
      <c r="A39" s="131">
        <v>36</v>
      </c>
      <c r="B39" s="257" t="str">
        <f>'[2]Registration'!E45</f>
        <v>Valdemars Vaivads</v>
      </c>
      <c r="C39" s="274" t="str">
        <f>'[2]Registration'!$E$42</f>
        <v>SK "NB2"</v>
      </c>
      <c r="D39" s="275">
        <f t="shared" si="0"/>
        <v>12079</v>
      </c>
      <c r="E39" s="275">
        <f t="shared" si="1"/>
        <v>64</v>
      </c>
      <c r="F39" s="276">
        <f t="shared" si="2"/>
        <v>188.734375</v>
      </c>
      <c r="G39" s="277">
        <v>34</v>
      </c>
      <c r="H39" s="277">
        <v>6248</v>
      </c>
      <c r="I39" s="93">
        <v>10</v>
      </c>
      <c r="J39" s="93">
        <v>1955</v>
      </c>
      <c r="K39" s="93">
        <v>12</v>
      </c>
      <c r="L39" s="93">
        <v>2342</v>
      </c>
      <c r="M39" s="277">
        <v>8</v>
      </c>
      <c r="N39" s="93">
        <v>1534</v>
      </c>
    </row>
    <row r="40" spans="1:14" ht="15.75" customHeight="1" thickBot="1">
      <c r="A40" s="308">
        <v>37</v>
      </c>
      <c r="B40" s="267" t="str">
        <f>'[2]Registration'!E53</f>
        <v>Oļegs Buiko</v>
      </c>
      <c r="C40" s="309" t="str">
        <f>'[2]Registration'!$E$51</f>
        <v>RVVAIU-85</v>
      </c>
      <c r="D40" s="310">
        <f t="shared" si="0"/>
        <v>13749</v>
      </c>
      <c r="E40" s="310">
        <f t="shared" si="1"/>
        <v>80</v>
      </c>
      <c r="F40" s="311">
        <f t="shared" si="2"/>
        <v>171.8625</v>
      </c>
      <c r="G40" s="312">
        <v>40</v>
      </c>
      <c r="H40" s="312">
        <v>6795</v>
      </c>
      <c r="I40" s="101">
        <v>12</v>
      </c>
      <c r="J40" s="101">
        <v>2074</v>
      </c>
      <c r="K40" s="101">
        <v>16</v>
      </c>
      <c r="L40" s="101">
        <v>2671</v>
      </c>
      <c r="M40" s="312">
        <v>12</v>
      </c>
      <c r="N40" s="99">
        <v>2209</v>
      </c>
    </row>
    <row r="41" spans="1:14" ht="15">
      <c r="A41" s="282">
        <v>38</v>
      </c>
      <c r="B41" s="306" t="str">
        <f>'[2]Registration'!E47</f>
        <v>Aleksejs Smirnovs</v>
      </c>
      <c r="C41" s="283" t="str">
        <f>'[2]Registration'!$E$42</f>
        <v>SK "NB2"</v>
      </c>
      <c r="D41" s="284">
        <f t="shared" si="0"/>
        <v>7622</v>
      </c>
      <c r="E41" s="284">
        <f t="shared" si="1"/>
        <v>36</v>
      </c>
      <c r="F41" s="285">
        <f t="shared" si="2"/>
        <v>211.72222222222223</v>
      </c>
      <c r="G41" s="307"/>
      <c r="H41" s="307"/>
      <c r="I41" s="287">
        <v>8</v>
      </c>
      <c r="J41" s="287">
        <v>1627</v>
      </c>
      <c r="K41" s="287">
        <v>20</v>
      </c>
      <c r="L41" s="287">
        <v>4218</v>
      </c>
      <c r="M41" s="286">
        <v>8</v>
      </c>
      <c r="N41" s="287">
        <v>1777</v>
      </c>
    </row>
    <row r="42" spans="1:14" ht="15">
      <c r="A42" s="131">
        <v>39</v>
      </c>
      <c r="B42" s="281" t="str">
        <f>'[2]Registration'!B19</f>
        <v>Jānis Lazda</v>
      </c>
      <c r="C42" s="274" t="str">
        <f>'[2]Registration'!$B$15</f>
        <v>RAGS</v>
      </c>
      <c r="D42" s="275">
        <f t="shared" si="0"/>
        <v>4759</v>
      </c>
      <c r="E42" s="275">
        <f t="shared" si="1"/>
        <v>24</v>
      </c>
      <c r="F42" s="276">
        <f t="shared" si="2"/>
        <v>198.29166666666666</v>
      </c>
      <c r="G42" s="277">
        <v>16</v>
      </c>
      <c r="H42" s="277">
        <v>3105</v>
      </c>
      <c r="I42" s="92">
        <v>8</v>
      </c>
      <c r="J42" s="92">
        <v>1654</v>
      </c>
      <c r="K42" s="280">
        <v>0</v>
      </c>
      <c r="L42" s="280">
        <v>0</v>
      </c>
      <c r="M42" s="278">
        <v>0</v>
      </c>
      <c r="N42" s="279">
        <v>0</v>
      </c>
    </row>
    <row r="43" spans="1:14" ht="15">
      <c r="A43" s="131">
        <v>40</v>
      </c>
      <c r="B43" s="281" t="str">
        <f>'[2]Registration'!B56</f>
        <v>Sergejs Kaliberda</v>
      </c>
      <c r="C43" s="274" t="str">
        <f>'[2]Registration'!$B$51</f>
        <v>SK "NB1"</v>
      </c>
      <c r="D43" s="275">
        <f t="shared" si="0"/>
        <v>1553</v>
      </c>
      <c r="E43" s="275">
        <f t="shared" si="1"/>
        <v>8</v>
      </c>
      <c r="F43" s="276">
        <f t="shared" si="2"/>
        <v>194.125</v>
      </c>
      <c r="G43" s="278"/>
      <c r="H43" s="278"/>
      <c r="I43" s="93">
        <v>8</v>
      </c>
      <c r="J43" s="93">
        <v>1553</v>
      </c>
      <c r="K43" s="279"/>
      <c r="L43" s="279"/>
      <c r="M43" s="278">
        <v>0</v>
      </c>
      <c r="N43" s="279">
        <v>0</v>
      </c>
    </row>
    <row r="44" spans="1:14" ht="15">
      <c r="A44" s="131">
        <v>41</v>
      </c>
      <c r="B44" s="281" t="str">
        <f>'[2]Registration'!B16</f>
        <v>Jānis Štokmanis</v>
      </c>
      <c r="C44" s="274" t="str">
        <f>'[2]Registration'!$B$15</f>
        <v>RAGS</v>
      </c>
      <c r="D44" s="275">
        <f t="shared" si="0"/>
        <v>1148</v>
      </c>
      <c r="E44" s="275">
        <f t="shared" si="1"/>
        <v>6</v>
      </c>
      <c r="F44" s="276">
        <f t="shared" si="2"/>
        <v>191.33333333333334</v>
      </c>
      <c r="G44" s="278"/>
      <c r="H44" s="278"/>
      <c r="I44" s="280">
        <v>0</v>
      </c>
      <c r="J44" s="280">
        <v>0</v>
      </c>
      <c r="K44" s="280">
        <v>0</v>
      </c>
      <c r="L44" s="280">
        <v>0</v>
      </c>
      <c r="M44" s="277">
        <v>6</v>
      </c>
      <c r="N44" s="93">
        <v>1148</v>
      </c>
    </row>
    <row r="45" spans="1:14" ht="15">
      <c r="A45" s="131">
        <v>42</v>
      </c>
      <c r="B45" s="281" t="str">
        <f>'[2]Registration'!E46</f>
        <v>Mairita Reinholde</v>
      </c>
      <c r="C45" s="274" t="str">
        <f>'[2]Registration'!$E$42</f>
        <v>SK "NB2"</v>
      </c>
      <c r="D45" s="275">
        <f t="shared" si="0"/>
        <v>8432</v>
      </c>
      <c r="E45" s="275">
        <f t="shared" si="1"/>
        <v>46</v>
      </c>
      <c r="F45" s="276">
        <f t="shared" si="2"/>
        <v>183.30434782608697</v>
      </c>
      <c r="G45" s="277">
        <v>28</v>
      </c>
      <c r="H45" s="277">
        <v>5019</v>
      </c>
      <c r="I45" s="93">
        <v>8</v>
      </c>
      <c r="J45" s="93">
        <v>1496</v>
      </c>
      <c r="K45" s="93">
        <v>2</v>
      </c>
      <c r="L45" s="93">
        <v>337</v>
      </c>
      <c r="M45" s="277">
        <v>8</v>
      </c>
      <c r="N45" s="93">
        <v>1580</v>
      </c>
    </row>
    <row r="46" spans="1:14" ht="15">
      <c r="A46" s="131">
        <v>43</v>
      </c>
      <c r="B46" s="281" t="str">
        <f>'[2]Registration'!E54</f>
        <v>Kristīna Buiko</v>
      </c>
      <c r="C46" s="274" t="str">
        <f>'[2]Registration'!$E$51</f>
        <v>RVVAIU-85</v>
      </c>
      <c r="D46" s="275">
        <f t="shared" si="0"/>
        <v>6432</v>
      </c>
      <c r="E46" s="275">
        <f t="shared" si="1"/>
        <v>44</v>
      </c>
      <c r="F46" s="276">
        <f t="shared" si="2"/>
        <v>146.1818181818182</v>
      </c>
      <c r="G46" s="277">
        <v>40</v>
      </c>
      <c r="H46" s="277">
        <v>5915</v>
      </c>
      <c r="I46" s="93">
        <v>4</v>
      </c>
      <c r="J46" s="93">
        <v>517</v>
      </c>
      <c r="K46" s="279"/>
      <c r="L46" s="279"/>
      <c r="M46" s="278"/>
      <c r="N46" s="279"/>
    </row>
    <row r="47" spans="7:16" ht="12.75">
      <c r="G47" s="260"/>
      <c r="H47" s="260"/>
      <c r="I47" s="261"/>
      <c r="J47" s="261"/>
      <c r="K47" s="261"/>
      <c r="L47" s="261"/>
      <c r="M47" s="262"/>
      <c r="N47" s="261"/>
      <c r="O47" s="256"/>
      <c r="P47" s="256"/>
    </row>
    <row r="48" spans="9:12" ht="12.75">
      <c r="I48" s="264"/>
      <c r="J48" s="264"/>
      <c r="K48" s="264"/>
      <c r="L48" s="264"/>
    </row>
    <row r="49" spans="9:12" ht="12.75">
      <c r="I49" s="264"/>
      <c r="J49" s="264"/>
      <c r="K49" s="264"/>
      <c r="L49" s="264"/>
    </row>
    <row r="50" spans="9:12" ht="12.75">
      <c r="I50" s="264"/>
      <c r="J50" s="264"/>
      <c r="K50" s="264"/>
      <c r="L50" s="264"/>
    </row>
    <row r="51" spans="9:12" ht="12.75">
      <c r="I51" s="264"/>
      <c r="J51" s="264"/>
      <c r="K51" s="264"/>
      <c r="L51" s="264"/>
    </row>
    <row r="52" spans="9:12" ht="12.75">
      <c r="I52" s="264"/>
      <c r="J52" s="264"/>
      <c r="K52" s="264"/>
      <c r="L52" s="264"/>
    </row>
    <row r="53" spans="9:12" ht="12.75">
      <c r="I53" s="264"/>
      <c r="J53" s="264"/>
      <c r="K53" s="264"/>
      <c r="L53" s="264"/>
    </row>
    <row r="54" spans="9:12" ht="12.75">
      <c r="I54" s="264"/>
      <c r="J54" s="264"/>
      <c r="K54" s="264"/>
      <c r="L54" s="264"/>
    </row>
    <row r="55" spans="9:12" ht="12.75">
      <c r="I55" s="264"/>
      <c r="J55" s="264"/>
      <c r="K55" s="264"/>
      <c r="L55" s="264"/>
    </row>
    <row r="56" spans="9:12" ht="12.75">
      <c r="I56" s="264"/>
      <c r="J56" s="264"/>
      <c r="K56" s="264"/>
      <c r="L56" s="264"/>
    </row>
    <row r="57" spans="9:12" ht="12.75">
      <c r="I57" s="264"/>
      <c r="J57" s="264"/>
      <c r="K57" s="264"/>
      <c r="L57" s="264"/>
    </row>
    <row r="58" spans="9:12" ht="12.75">
      <c r="I58" s="264"/>
      <c r="J58" s="264"/>
      <c r="K58" s="264"/>
      <c r="L58" s="264"/>
    </row>
    <row r="59" spans="9:12" ht="12.75">
      <c r="I59" s="264"/>
      <c r="J59" s="264"/>
      <c r="K59" s="264"/>
      <c r="L59" s="264"/>
    </row>
    <row r="60" spans="9:12" ht="12.75">
      <c r="I60" s="264"/>
      <c r="J60" s="264"/>
      <c r="K60" s="264"/>
      <c r="L60" s="264"/>
    </row>
    <row r="61" spans="9:12" ht="12.75">
      <c r="I61" s="264"/>
      <c r="J61" s="264"/>
      <c r="K61" s="264"/>
      <c r="L61" s="264"/>
    </row>
    <row r="62" spans="9:12" ht="12.75">
      <c r="I62" s="264"/>
      <c r="J62" s="264"/>
      <c r="K62" s="264"/>
      <c r="L62" s="264"/>
    </row>
    <row r="63" spans="9:12" ht="12.75">
      <c r="I63" s="264"/>
      <c r="J63" s="264"/>
      <c r="K63" s="264"/>
      <c r="L63" s="264"/>
    </row>
    <row r="64" spans="9:12" ht="12.75">
      <c r="I64" s="264"/>
      <c r="J64" s="264"/>
      <c r="K64" s="264"/>
      <c r="L64" s="264"/>
    </row>
    <row r="65" spans="9:12" ht="12.75">
      <c r="I65" s="264"/>
      <c r="J65" s="264"/>
      <c r="K65" s="264"/>
      <c r="L65" s="264"/>
    </row>
    <row r="66" spans="9:12" ht="12.75">
      <c r="I66" s="264"/>
      <c r="J66" s="264"/>
      <c r="K66" s="264"/>
      <c r="L66" s="264"/>
    </row>
    <row r="67" spans="9:12" ht="12.75">
      <c r="I67" s="264"/>
      <c r="J67" s="264"/>
      <c r="K67" s="264"/>
      <c r="L67" s="264"/>
    </row>
    <row r="68" spans="9:12" ht="12.75">
      <c r="I68" s="264"/>
      <c r="J68" s="264"/>
      <c r="K68" s="264"/>
      <c r="L68" s="264"/>
    </row>
    <row r="69" spans="9:12" ht="12.75">
      <c r="I69" s="264"/>
      <c r="J69" s="264"/>
      <c r="K69" s="264"/>
      <c r="L69" s="264"/>
    </row>
    <row r="70" spans="9:12" ht="12.75">
      <c r="I70" s="264"/>
      <c r="J70" s="264"/>
      <c r="K70" s="264"/>
      <c r="L70" s="264"/>
    </row>
    <row r="71" spans="9:12" ht="12.75">
      <c r="I71" s="264"/>
      <c r="J71" s="264"/>
      <c r="K71" s="264"/>
      <c r="L71" s="264"/>
    </row>
    <row r="72" spans="9:12" ht="12.75">
      <c r="I72" s="264"/>
      <c r="J72" s="264"/>
      <c r="K72" s="264"/>
      <c r="L72" s="264"/>
    </row>
    <row r="73" spans="9:12" ht="12.75">
      <c r="I73" s="264"/>
      <c r="J73" s="264"/>
      <c r="K73" s="264"/>
      <c r="L73" s="264"/>
    </row>
    <row r="74" spans="9:12" ht="12.75">
      <c r="I74" s="264"/>
      <c r="J74" s="264"/>
      <c r="K74" s="264"/>
      <c r="L74" s="264"/>
    </row>
    <row r="75" spans="9:12" ht="12.75">
      <c r="I75" s="264"/>
      <c r="J75" s="264"/>
      <c r="K75" s="264"/>
      <c r="L75" s="264"/>
    </row>
    <row r="76" spans="9:12" ht="12.75">
      <c r="I76" s="264"/>
      <c r="J76" s="264"/>
      <c r="K76" s="264"/>
      <c r="L76" s="264"/>
    </row>
    <row r="77" spans="9:12" ht="12.75">
      <c r="I77" s="264"/>
      <c r="J77" s="264"/>
      <c r="K77" s="264"/>
      <c r="L77" s="264"/>
    </row>
    <row r="78" spans="9:12" ht="12.75">
      <c r="I78" s="264"/>
      <c r="J78" s="264"/>
      <c r="K78" s="264"/>
      <c r="L78" s="264"/>
    </row>
    <row r="79" spans="9:12" ht="12.75">
      <c r="I79" s="264"/>
      <c r="J79" s="264"/>
      <c r="K79" s="264"/>
      <c r="L79" s="264"/>
    </row>
    <row r="80" spans="9:12" ht="12.75">
      <c r="I80" s="264"/>
      <c r="J80" s="264"/>
      <c r="K80" s="264"/>
      <c r="L80" s="264"/>
    </row>
    <row r="81" spans="9:12" ht="12.75">
      <c r="I81" s="264"/>
      <c r="J81" s="264"/>
      <c r="K81" s="264"/>
      <c r="L81" s="264"/>
    </row>
    <row r="82" spans="9:12" ht="12.75">
      <c r="I82" s="264"/>
      <c r="J82" s="264"/>
      <c r="K82" s="264"/>
      <c r="L82" s="264"/>
    </row>
    <row r="83" spans="9:12" ht="12.75">
      <c r="I83" s="264"/>
      <c r="J83" s="264"/>
      <c r="K83" s="264"/>
      <c r="L83" s="264"/>
    </row>
    <row r="84" spans="9:12" ht="12.75">
      <c r="I84" s="264"/>
      <c r="J84" s="264"/>
      <c r="K84" s="264"/>
      <c r="L84" s="264"/>
    </row>
    <row r="85" spans="9:12" ht="12.75">
      <c r="I85" s="264"/>
      <c r="J85" s="264"/>
      <c r="K85" s="264"/>
      <c r="L85" s="264"/>
    </row>
    <row r="86" spans="9:12" ht="12.75">
      <c r="I86" s="264"/>
      <c r="J86" s="264"/>
      <c r="K86" s="264"/>
      <c r="L86" s="264"/>
    </row>
    <row r="87" spans="9:12" ht="12.75">
      <c r="I87" s="264"/>
      <c r="J87" s="264"/>
      <c r="K87" s="264"/>
      <c r="L87" s="264"/>
    </row>
    <row r="88" spans="9:12" ht="12.75">
      <c r="I88" s="264"/>
      <c r="J88" s="264"/>
      <c r="K88" s="264"/>
      <c r="L88" s="264"/>
    </row>
    <row r="89" spans="9:12" ht="12.75">
      <c r="I89" s="264"/>
      <c r="J89" s="264"/>
      <c r="K89" s="264"/>
      <c r="L89" s="264"/>
    </row>
    <row r="90" spans="9:12" ht="12.75">
      <c r="I90" s="264"/>
      <c r="J90" s="264"/>
      <c r="K90" s="264"/>
      <c r="L90" s="264"/>
    </row>
    <row r="91" spans="9:12" ht="12.75">
      <c r="I91" s="264"/>
      <c r="J91" s="264"/>
      <c r="K91" s="264"/>
      <c r="L91" s="264"/>
    </row>
    <row r="92" spans="9:12" ht="12.75">
      <c r="I92" s="264"/>
      <c r="J92" s="264"/>
      <c r="K92" s="264"/>
      <c r="L92" s="264"/>
    </row>
    <row r="93" spans="9:12" ht="12.75">
      <c r="I93" s="264"/>
      <c r="J93" s="264"/>
      <c r="K93" s="264"/>
      <c r="L93" s="264"/>
    </row>
    <row r="94" spans="9:12" ht="12.75">
      <c r="I94" s="264"/>
      <c r="J94" s="264"/>
      <c r="K94" s="264"/>
      <c r="L94" s="264"/>
    </row>
    <row r="95" spans="9:12" ht="12.75">
      <c r="I95" s="264"/>
      <c r="J95" s="264"/>
      <c r="K95" s="264"/>
      <c r="L95" s="264"/>
    </row>
    <row r="96" spans="9:12" ht="12.75">
      <c r="I96" s="264"/>
      <c r="J96" s="264"/>
      <c r="K96" s="264"/>
      <c r="L96" s="264"/>
    </row>
    <row r="97" spans="9:12" ht="12.75">
      <c r="I97" s="264"/>
      <c r="J97" s="264"/>
      <c r="K97" s="264"/>
      <c r="L97" s="264"/>
    </row>
    <row r="98" spans="9:12" ht="12.75">
      <c r="I98" s="264"/>
      <c r="J98" s="264"/>
      <c r="K98" s="264"/>
      <c r="L98" s="264"/>
    </row>
    <row r="99" spans="9:12" ht="12.75">
      <c r="I99" s="264"/>
      <c r="J99" s="264"/>
      <c r="K99" s="264"/>
      <c r="L99" s="264"/>
    </row>
    <row r="100" spans="9:12" ht="12.75">
      <c r="I100" s="264"/>
      <c r="J100" s="264"/>
      <c r="K100" s="264"/>
      <c r="L100" s="264"/>
    </row>
    <row r="101" spans="9:12" ht="12.75">
      <c r="I101" s="264"/>
      <c r="J101" s="264"/>
      <c r="K101" s="264"/>
      <c r="L101" s="264"/>
    </row>
    <row r="102" spans="9:12" ht="12.75">
      <c r="I102" s="264"/>
      <c r="J102" s="264"/>
      <c r="K102" s="264"/>
      <c r="L102" s="264"/>
    </row>
    <row r="103" spans="9:12" ht="12.75">
      <c r="I103" s="264"/>
      <c r="J103" s="264"/>
      <c r="K103" s="264"/>
      <c r="L103" s="264"/>
    </row>
    <row r="104" spans="9:12" ht="12.75">
      <c r="I104" s="264"/>
      <c r="J104" s="264"/>
      <c r="K104" s="264"/>
      <c r="L104" s="264"/>
    </row>
    <row r="105" spans="9:12" ht="12.75">
      <c r="I105" s="264"/>
      <c r="J105" s="264"/>
      <c r="K105" s="264"/>
      <c r="L105" s="264"/>
    </row>
    <row r="106" spans="9:12" ht="12.75">
      <c r="I106" s="264"/>
      <c r="J106" s="264"/>
      <c r="K106" s="264"/>
      <c r="L106" s="264"/>
    </row>
    <row r="107" spans="9:12" ht="12.75">
      <c r="I107" s="264"/>
      <c r="J107" s="264"/>
      <c r="K107" s="264"/>
      <c r="L107" s="264"/>
    </row>
    <row r="108" spans="9:12" ht="12.75">
      <c r="I108" s="264"/>
      <c r="J108" s="264"/>
      <c r="K108" s="264"/>
      <c r="L108" s="264"/>
    </row>
    <row r="109" spans="9:12" ht="12.75">
      <c r="I109" s="264"/>
      <c r="J109" s="264"/>
      <c r="K109" s="264"/>
      <c r="L109" s="264"/>
    </row>
    <row r="110" spans="9:12" ht="12.75">
      <c r="I110" s="264"/>
      <c r="J110" s="264"/>
      <c r="K110" s="264"/>
      <c r="L110" s="264"/>
    </row>
    <row r="111" spans="9:12" ht="12.75">
      <c r="I111" s="264"/>
      <c r="J111" s="264"/>
      <c r="K111" s="264"/>
      <c r="L111" s="264"/>
    </row>
    <row r="112" spans="9:12" ht="12.75">
      <c r="I112" s="264"/>
      <c r="J112" s="264"/>
      <c r="K112" s="264"/>
      <c r="L112" s="264"/>
    </row>
    <row r="113" spans="9:12" ht="12.75">
      <c r="I113" s="264"/>
      <c r="J113" s="264"/>
      <c r="K113" s="264"/>
      <c r="L113" s="264"/>
    </row>
    <row r="114" spans="9:12" ht="12.75">
      <c r="I114" s="264"/>
      <c r="J114" s="264"/>
      <c r="K114" s="264"/>
      <c r="L114" s="264"/>
    </row>
  </sheetData>
  <sheetProtection password="CF7A" sheet="1" objects="1" scenarios="1" selectLockedCells="1" selectUnlockedCells="1"/>
  <mergeCells count="6">
    <mergeCell ref="D2:F2"/>
    <mergeCell ref="G1:N1"/>
    <mergeCell ref="G2:H2"/>
    <mergeCell ref="I2:J2"/>
    <mergeCell ref="K2:L2"/>
    <mergeCell ref="M2:N2"/>
  </mergeCells>
  <conditionalFormatting sqref="I22:L46 K19:L21 I7:L18 K5:L6">
    <cfRule type="cellIs" priority="1" dxfId="2" operator="between" stopIfTrue="1">
      <formula>200</formula>
      <formula>249.999</formula>
    </cfRule>
    <cfRule type="cellIs" priority="2" dxfId="1" operator="between" stopIfTrue="1">
      <formula>250</formula>
      <formula>300</formula>
    </cfRule>
    <cfRule type="cellIs" priority="3" dxfId="3" operator="between" stopIfTrue="1">
      <formula>0</formula>
      <formula>199.999</formula>
    </cfRule>
  </conditionalFormatting>
  <printOptions/>
  <pageMargins left="0.17" right="0.04" top="0.3" bottom="0.51" header="0" footer="0.15"/>
  <pageSetup fitToHeight="1" fitToWidth="1" horizontalDpi="300" verticalDpi="300" orientation="portrait" paperSize="9" scale="97" r:id="rId1"/>
  <headerFooter alignWithMargins="0">
    <oddFooter>&amp;C&amp;F&amp;R&amp;"Arial,Полужирный"&amp;20&amp;D 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DP46"/>
  <sheetViews>
    <sheetView view="pageBreakPreview" zoomScale="85" zoomScaleNormal="85" zoomScaleSheetLayoutView="85" workbookViewId="0" topLeftCell="A1">
      <pane xSplit="9" ySplit="2" topLeftCell="J3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I43" sqref="I43"/>
    </sheetView>
  </sheetViews>
  <sheetFormatPr defaultColWidth="9.140625" defaultRowHeight="12.75"/>
  <cols>
    <col min="1" max="1" width="4.00390625" style="54" bestFit="1" customWidth="1"/>
    <col min="2" max="2" width="28.28125" style="54" customWidth="1"/>
    <col min="3" max="3" width="8.140625" style="54" bestFit="1" customWidth="1"/>
    <col min="4" max="4" width="10.8515625" style="54" customWidth="1"/>
    <col min="5" max="5" width="7.7109375" style="54" bestFit="1" customWidth="1"/>
    <col min="6" max="6" width="8.57421875" style="70" bestFit="1" customWidth="1"/>
    <col min="7" max="7" width="5.00390625" style="70" bestFit="1" customWidth="1"/>
    <col min="8" max="8" width="5.28125" style="70" bestFit="1" customWidth="1"/>
    <col min="9" max="9" width="5.140625" style="70" bestFit="1" customWidth="1"/>
    <col min="10" max="29" width="4.140625" style="54" customWidth="1"/>
    <col min="30" max="30" width="1.57421875" style="114" customWidth="1"/>
    <col min="31" max="50" width="4.140625" style="54" customWidth="1"/>
    <col min="51" max="51" width="1.28515625" style="114" customWidth="1"/>
    <col min="52" max="71" width="4.140625" style="54" customWidth="1"/>
    <col min="72" max="72" width="1.28515625" style="114" customWidth="1"/>
    <col min="73" max="103" width="4.7109375" style="54" customWidth="1"/>
    <col min="104" max="119" width="4.140625" style="54" customWidth="1"/>
    <col min="120" max="120" width="4.7109375" style="54" bestFit="1" customWidth="1"/>
    <col min="121" max="16384" width="9.140625" style="54" customWidth="1"/>
  </cols>
  <sheetData>
    <row r="1" ht="18.75" thickBot="1">
      <c r="B1" s="153" t="s">
        <v>103</v>
      </c>
    </row>
    <row r="2" spans="1:120" s="113" customFormat="1" ht="24.75" customHeight="1" thickBot="1">
      <c r="A2" s="129" t="s">
        <v>55</v>
      </c>
      <c r="B2" s="129" t="s">
        <v>56</v>
      </c>
      <c r="C2" s="129" t="s">
        <v>57</v>
      </c>
      <c r="D2" s="129" t="s">
        <v>101</v>
      </c>
      <c r="E2" s="130" t="s">
        <v>102</v>
      </c>
      <c r="F2" s="130" t="s">
        <v>63</v>
      </c>
      <c r="G2" s="130" t="s">
        <v>90</v>
      </c>
      <c r="H2" s="130" t="s">
        <v>91</v>
      </c>
      <c r="I2" s="132" t="s">
        <v>92</v>
      </c>
      <c r="J2" s="451" t="s">
        <v>86</v>
      </c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2"/>
      <c r="AD2" s="115"/>
      <c r="AE2" s="444" t="s">
        <v>87</v>
      </c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45"/>
      <c r="AY2" s="115"/>
      <c r="AZ2" s="444" t="s">
        <v>88</v>
      </c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45"/>
      <c r="BT2" s="115"/>
      <c r="BU2" s="444" t="s">
        <v>89</v>
      </c>
      <c r="BV2" s="421"/>
      <c r="BW2" s="421"/>
      <c r="BX2" s="421"/>
      <c r="BY2" s="421"/>
      <c r="BZ2" s="421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1"/>
      <c r="CL2" s="421"/>
      <c r="CM2" s="421"/>
      <c r="CN2" s="421"/>
      <c r="CO2" s="421"/>
      <c r="CP2" s="421"/>
      <c r="CQ2" s="421"/>
      <c r="CR2" s="421"/>
      <c r="CS2" s="421"/>
      <c r="CT2" s="421"/>
      <c r="CU2" s="421"/>
      <c r="CV2" s="421"/>
      <c r="CW2" s="421"/>
      <c r="CX2" s="421"/>
      <c r="CY2" s="421"/>
      <c r="CZ2" s="421"/>
      <c r="DA2" s="421"/>
      <c r="DB2" s="421"/>
      <c r="DC2" s="421"/>
      <c r="DD2" s="421"/>
      <c r="DE2" s="421"/>
      <c r="DF2" s="421"/>
      <c r="DG2" s="421"/>
      <c r="DH2" s="421"/>
      <c r="DI2" s="421"/>
      <c r="DJ2" s="421"/>
      <c r="DK2" s="421"/>
      <c r="DL2" s="421"/>
      <c r="DM2" s="421"/>
      <c r="DN2" s="421"/>
      <c r="DO2" s="421"/>
      <c r="DP2" s="421"/>
    </row>
    <row r="3" spans="1:120" s="103" customFormat="1" ht="15.75">
      <c r="A3" s="131">
        <v>1</v>
      </c>
      <c r="B3" s="154" t="s">
        <v>19</v>
      </c>
      <c r="C3" s="152" t="s">
        <v>20</v>
      </c>
      <c r="D3" s="155">
        <f aca="true" t="shared" si="0" ref="D3:D45">IF(E3&gt;0,AVERAGE(J3:DP3),"")</f>
        <v>206.79</v>
      </c>
      <c r="E3" s="162">
        <f aca="true" t="shared" si="1" ref="E3:E45">COUNT(J3:DP3)</f>
        <v>100</v>
      </c>
      <c r="F3" s="157">
        <f aca="true" t="shared" si="2" ref="F3:F45">SUM(J3:DP3)</f>
        <v>20679</v>
      </c>
      <c r="G3" s="157">
        <f aca="true" t="shared" si="3" ref="G3:G45">MIN(J3:DP3)</f>
        <v>152</v>
      </c>
      <c r="H3" s="157">
        <f aca="true" t="shared" si="4" ref="H3:H45">MAX(J3:DP3)</f>
        <v>278</v>
      </c>
      <c r="I3" s="158">
        <f aca="true" t="shared" si="5" ref="I3:I45">H3-G3</f>
        <v>126</v>
      </c>
      <c r="J3" s="121">
        <v>201</v>
      </c>
      <c r="K3" s="94">
        <v>212</v>
      </c>
      <c r="L3" s="94">
        <v>209</v>
      </c>
      <c r="M3" s="94">
        <v>196</v>
      </c>
      <c r="N3" s="94">
        <v>173</v>
      </c>
      <c r="O3" s="94">
        <v>214</v>
      </c>
      <c r="P3" s="94">
        <v>182</v>
      </c>
      <c r="Q3" s="94">
        <v>214</v>
      </c>
      <c r="R3" s="94">
        <v>233</v>
      </c>
      <c r="S3" s="94">
        <v>206</v>
      </c>
      <c r="T3" s="94">
        <v>201</v>
      </c>
      <c r="U3" s="94">
        <v>152</v>
      </c>
      <c r="V3" s="94">
        <v>193</v>
      </c>
      <c r="W3" s="94">
        <v>211</v>
      </c>
      <c r="X3" s="94">
        <v>214</v>
      </c>
      <c r="Y3" s="94">
        <v>278</v>
      </c>
      <c r="Z3" s="94">
        <v>225</v>
      </c>
      <c r="AA3" s="94">
        <v>199</v>
      </c>
      <c r="AB3" s="94">
        <v>268</v>
      </c>
      <c r="AC3" s="94">
        <v>213</v>
      </c>
      <c r="AD3" s="139"/>
      <c r="AE3" s="91">
        <v>216</v>
      </c>
      <c r="AF3" s="91">
        <v>257</v>
      </c>
      <c r="AG3" s="91">
        <v>185</v>
      </c>
      <c r="AH3" s="91">
        <v>183</v>
      </c>
      <c r="AI3" s="91">
        <v>221</v>
      </c>
      <c r="AJ3" s="91">
        <v>202</v>
      </c>
      <c r="AK3" s="91">
        <v>215</v>
      </c>
      <c r="AL3" s="91">
        <v>224</v>
      </c>
      <c r="AM3" s="91">
        <v>194</v>
      </c>
      <c r="AN3" s="91">
        <v>234</v>
      </c>
      <c r="AO3" s="91">
        <v>195</v>
      </c>
      <c r="AP3" s="91">
        <v>237</v>
      </c>
      <c r="AQ3" s="91">
        <v>195</v>
      </c>
      <c r="AR3" s="91">
        <v>195</v>
      </c>
      <c r="AS3" s="91">
        <v>195</v>
      </c>
      <c r="AT3" s="91">
        <v>195</v>
      </c>
      <c r="AU3" s="91">
        <v>277</v>
      </c>
      <c r="AV3" s="91">
        <v>237</v>
      </c>
      <c r="AW3" s="91">
        <v>237</v>
      </c>
      <c r="AX3" s="91">
        <v>256</v>
      </c>
      <c r="AY3" s="139"/>
      <c r="AZ3" s="91">
        <v>217</v>
      </c>
      <c r="BA3" s="91">
        <v>238</v>
      </c>
      <c r="BB3" s="91">
        <v>230</v>
      </c>
      <c r="BC3" s="98">
        <v>174</v>
      </c>
      <c r="BD3" s="91">
        <v>220</v>
      </c>
      <c r="BE3" s="91">
        <v>205</v>
      </c>
      <c r="BF3" s="91">
        <v>222</v>
      </c>
      <c r="BG3" s="91">
        <v>205</v>
      </c>
      <c r="BH3" s="97"/>
      <c r="BI3" s="97"/>
      <c r="BJ3" s="97"/>
      <c r="BK3" s="97"/>
      <c r="BL3" s="91">
        <v>195</v>
      </c>
      <c r="BM3" s="91">
        <v>235</v>
      </c>
      <c r="BN3" s="91">
        <v>214</v>
      </c>
      <c r="BO3" s="91">
        <v>173</v>
      </c>
      <c r="BP3" s="91">
        <v>258</v>
      </c>
      <c r="BQ3" s="91">
        <v>161</v>
      </c>
      <c r="BR3" s="91">
        <v>181</v>
      </c>
      <c r="BS3" s="91">
        <v>226</v>
      </c>
      <c r="BT3" s="140"/>
      <c r="BU3" s="91">
        <v>244</v>
      </c>
      <c r="BV3" s="91">
        <v>204</v>
      </c>
      <c r="BW3" s="91">
        <v>243</v>
      </c>
      <c r="BX3" s="91">
        <v>256</v>
      </c>
      <c r="BY3" s="91">
        <v>180</v>
      </c>
      <c r="BZ3" s="91">
        <v>174</v>
      </c>
      <c r="CA3" s="91">
        <v>201</v>
      </c>
      <c r="CB3" s="91">
        <v>174</v>
      </c>
      <c r="CC3" s="91">
        <v>171</v>
      </c>
      <c r="CD3" s="91">
        <v>206</v>
      </c>
      <c r="CE3" s="91">
        <v>222</v>
      </c>
      <c r="CF3" s="91">
        <v>235</v>
      </c>
      <c r="CG3" s="91">
        <v>182</v>
      </c>
      <c r="CH3" s="91">
        <v>163</v>
      </c>
      <c r="CI3" s="91">
        <v>204</v>
      </c>
      <c r="CJ3" s="91">
        <v>165</v>
      </c>
      <c r="CK3" s="91">
        <v>212</v>
      </c>
      <c r="CL3" s="91">
        <v>193</v>
      </c>
      <c r="CM3" s="91">
        <v>210</v>
      </c>
      <c r="CN3" s="91">
        <v>157</v>
      </c>
      <c r="CO3" s="91">
        <v>192</v>
      </c>
      <c r="CP3" s="91">
        <v>181</v>
      </c>
      <c r="CQ3" s="91">
        <v>171</v>
      </c>
      <c r="CR3" s="91">
        <v>216</v>
      </c>
      <c r="CS3" s="136"/>
      <c r="CT3" s="136"/>
      <c r="CU3" s="136"/>
      <c r="CV3" s="136"/>
      <c r="CW3" s="91">
        <v>236</v>
      </c>
      <c r="CX3" s="91">
        <v>171</v>
      </c>
      <c r="CY3" s="91">
        <v>154</v>
      </c>
      <c r="CZ3" s="91">
        <v>233</v>
      </c>
      <c r="DA3" s="91">
        <v>245</v>
      </c>
      <c r="DB3" s="91">
        <v>212</v>
      </c>
      <c r="DC3" s="91">
        <v>209</v>
      </c>
      <c r="DD3" s="91">
        <v>242</v>
      </c>
      <c r="DE3" s="91">
        <v>153</v>
      </c>
      <c r="DF3" s="91">
        <v>246</v>
      </c>
      <c r="DG3" s="91">
        <v>233</v>
      </c>
      <c r="DH3" s="91">
        <v>171</v>
      </c>
      <c r="DI3" s="91">
        <v>223</v>
      </c>
      <c r="DJ3" s="91">
        <v>177</v>
      </c>
      <c r="DK3" s="91">
        <v>162</v>
      </c>
      <c r="DL3" s="91">
        <v>181</v>
      </c>
      <c r="DM3" s="91">
        <v>194</v>
      </c>
      <c r="DN3" s="91">
        <v>214</v>
      </c>
      <c r="DO3" s="91">
        <v>198</v>
      </c>
      <c r="DP3" s="91">
        <v>171</v>
      </c>
    </row>
    <row r="4" spans="1:120" s="103" customFormat="1" ht="15.75">
      <c r="A4" s="131">
        <v>2</v>
      </c>
      <c r="B4" s="154" t="s">
        <v>9</v>
      </c>
      <c r="C4" s="152" t="s">
        <v>5</v>
      </c>
      <c r="D4" s="155">
        <f t="shared" si="0"/>
        <v>203.59375</v>
      </c>
      <c r="E4" s="162">
        <f t="shared" si="1"/>
        <v>96</v>
      </c>
      <c r="F4" s="157">
        <f t="shared" si="2"/>
        <v>19545</v>
      </c>
      <c r="G4" s="157">
        <f t="shared" si="3"/>
        <v>155</v>
      </c>
      <c r="H4" s="157">
        <f t="shared" si="4"/>
        <v>268</v>
      </c>
      <c r="I4" s="158">
        <f t="shared" si="5"/>
        <v>113</v>
      </c>
      <c r="J4" s="106">
        <v>194</v>
      </c>
      <c r="K4" s="92">
        <v>192</v>
      </c>
      <c r="L4" s="92">
        <v>171</v>
      </c>
      <c r="M4" s="92">
        <v>242</v>
      </c>
      <c r="N4" s="92">
        <v>188</v>
      </c>
      <c r="O4" s="92">
        <v>218</v>
      </c>
      <c r="P4" s="92">
        <v>202</v>
      </c>
      <c r="Q4" s="92">
        <v>187</v>
      </c>
      <c r="R4" s="92">
        <v>207</v>
      </c>
      <c r="S4" s="92">
        <v>173</v>
      </c>
      <c r="T4" s="92">
        <v>184</v>
      </c>
      <c r="U4" s="92">
        <v>214</v>
      </c>
      <c r="V4" s="92">
        <v>180</v>
      </c>
      <c r="W4" s="92">
        <v>215</v>
      </c>
      <c r="X4" s="92">
        <v>170</v>
      </c>
      <c r="Y4" s="92">
        <v>169</v>
      </c>
      <c r="Z4" s="92">
        <v>174</v>
      </c>
      <c r="AA4" s="92">
        <v>212</v>
      </c>
      <c r="AB4" s="92">
        <v>202</v>
      </c>
      <c r="AC4" s="92">
        <v>225</v>
      </c>
      <c r="AD4" s="141"/>
      <c r="AE4" s="93">
        <v>185</v>
      </c>
      <c r="AF4" s="93">
        <v>180</v>
      </c>
      <c r="AG4" s="93">
        <v>173</v>
      </c>
      <c r="AH4" s="93">
        <v>186</v>
      </c>
      <c r="AI4" s="95"/>
      <c r="AJ4" s="95"/>
      <c r="AK4" s="95"/>
      <c r="AL4" s="95"/>
      <c r="AM4" s="93">
        <v>204</v>
      </c>
      <c r="AN4" s="93">
        <v>173</v>
      </c>
      <c r="AO4" s="93">
        <v>216</v>
      </c>
      <c r="AP4" s="93">
        <v>235</v>
      </c>
      <c r="AQ4" s="93">
        <v>255</v>
      </c>
      <c r="AR4" s="93">
        <v>202</v>
      </c>
      <c r="AS4" s="93">
        <v>212</v>
      </c>
      <c r="AT4" s="93">
        <v>198</v>
      </c>
      <c r="AU4" s="93">
        <v>189</v>
      </c>
      <c r="AV4" s="93">
        <v>185</v>
      </c>
      <c r="AW4" s="93">
        <v>227</v>
      </c>
      <c r="AX4" s="93">
        <v>216</v>
      </c>
      <c r="AY4" s="141"/>
      <c r="AZ4" s="93">
        <v>176</v>
      </c>
      <c r="BA4" s="93">
        <v>224</v>
      </c>
      <c r="BB4" s="93">
        <v>225</v>
      </c>
      <c r="BC4" s="93">
        <v>218</v>
      </c>
      <c r="BD4" s="93">
        <v>203</v>
      </c>
      <c r="BE4" s="93">
        <v>196</v>
      </c>
      <c r="BF4" s="93">
        <v>218</v>
      </c>
      <c r="BG4" s="93">
        <v>157</v>
      </c>
      <c r="BH4" s="93">
        <v>227</v>
      </c>
      <c r="BI4" s="93">
        <v>267</v>
      </c>
      <c r="BJ4" s="93">
        <v>234</v>
      </c>
      <c r="BK4" s="93">
        <v>181</v>
      </c>
      <c r="BL4" s="93">
        <v>196</v>
      </c>
      <c r="BM4" s="93">
        <v>201</v>
      </c>
      <c r="BN4" s="93">
        <v>172</v>
      </c>
      <c r="BO4" s="93">
        <v>238</v>
      </c>
      <c r="BP4" s="93">
        <v>213</v>
      </c>
      <c r="BQ4" s="93">
        <v>243</v>
      </c>
      <c r="BR4" s="93">
        <v>204</v>
      </c>
      <c r="BS4" s="93">
        <v>212</v>
      </c>
      <c r="BT4" s="142"/>
      <c r="BU4" s="120">
        <v>183</v>
      </c>
      <c r="BV4" s="120">
        <v>215</v>
      </c>
      <c r="BW4" s="120">
        <v>202</v>
      </c>
      <c r="BX4" s="120">
        <v>155</v>
      </c>
      <c r="BY4" s="120">
        <v>181</v>
      </c>
      <c r="BZ4" s="120">
        <v>160</v>
      </c>
      <c r="CA4" s="120">
        <v>197</v>
      </c>
      <c r="CB4" s="120">
        <v>201</v>
      </c>
      <c r="CC4" s="120">
        <v>215</v>
      </c>
      <c r="CD4" s="120">
        <v>258</v>
      </c>
      <c r="CE4" s="120">
        <v>195</v>
      </c>
      <c r="CF4" s="120">
        <v>239</v>
      </c>
      <c r="CG4" s="120">
        <v>191</v>
      </c>
      <c r="CH4" s="120">
        <v>162</v>
      </c>
      <c r="CI4" s="120">
        <v>215</v>
      </c>
      <c r="CJ4" s="120">
        <v>214</v>
      </c>
      <c r="CK4" s="120">
        <v>192</v>
      </c>
      <c r="CL4" s="120">
        <v>191</v>
      </c>
      <c r="CM4" s="120">
        <v>215</v>
      </c>
      <c r="CN4" s="120">
        <v>238</v>
      </c>
      <c r="CO4" s="120">
        <v>159</v>
      </c>
      <c r="CP4" s="120">
        <v>212</v>
      </c>
      <c r="CQ4" s="120">
        <v>219</v>
      </c>
      <c r="CR4" s="120">
        <v>199</v>
      </c>
      <c r="CS4" s="120">
        <v>183</v>
      </c>
      <c r="CT4" s="120">
        <v>213</v>
      </c>
      <c r="CU4" s="120">
        <v>192</v>
      </c>
      <c r="CV4" s="120">
        <v>224</v>
      </c>
      <c r="CW4" s="120">
        <v>243</v>
      </c>
      <c r="CX4" s="120">
        <v>268</v>
      </c>
      <c r="CY4" s="120">
        <v>187</v>
      </c>
      <c r="CZ4" s="120">
        <v>239</v>
      </c>
      <c r="DA4" s="136"/>
      <c r="DB4" s="136"/>
      <c r="DC4" s="136"/>
      <c r="DD4" s="136"/>
      <c r="DE4" s="136"/>
      <c r="DF4" s="136"/>
      <c r="DG4" s="136"/>
      <c r="DH4" s="136"/>
      <c r="DI4" s="120">
        <v>196</v>
      </c>
      <c r="DJ4" s="120">
        <v>180</v>
      </c>
      <c r="DK4" s="120">
        <v>228</v>
      </c>
      <c r="DL4" s="120">
        <v>203</v>
      </c>
      <c r="DM4" s="120">
        <v>184</v>
      </c>
      <c r="DN4" s="120">
        <v>198</v>
      </c>
      <c r="DO4" s="120">
        <v>223</v>
      </c>
      <c r="DP4" s="120">
        <v>216</v>
      </c>
    </row>
    <row r="5" spans="1:120" s="103" customFormat="1" ht="16.5" thickBot="1">
      <c r="A5" s="131">
        <v>3</v>
      </c>
      <c r="B5" s="154" t="s">
        <v>26</v>
      </c>
      <c r="C5" s="152" t="s">
        <v>24</v>
      </c>
      <c r="D5" s="155">
        <f t="shared" si="0"/>
        <v>202.62264150943398</v>
      </c>
      <c r="E5" s="162">
        <f t="shared" si="1"/>
        <v>106</v>
      </c>
      <c r="F5" s="157">
        <f t="shared" si="2"/>
        <v>21478</v>
      </c>
      <c r="G5" s="157">
        <f t="shared" si="3"/>
        <v>148</v>
      </c>
      <c r="H5" s="157">
        <f t="shared" si="4"/>
        <v>279</v>
      </c>
      <c r="I5" s="158">
        <f t="shared" si="5"/>
        <v>131</v>
      </c>
      <c r="J5" s="116">
        <v>215</v>
      </c>
      <c r="K5" s="99">
        <v>181</v>
      </c>
      <c r="L5" s="99">
        <v>215</v>
      </c>
      <c r="M5" s="99">
        <v>235</v>
      </c>
      <c r="N5" s="99">
        <v>223</v>
      </c>
      <c r="O5" s="99">
        <v>207</v>
      </c>
      <c r="P5" s="99">
        <v>235</v>
      </c>
      <c r="Q5" s="99">
        <v>204</v>
      </c>
      <c r="R5" s="99">
        <v>170</v>
      </c>
      <c r="S5" s="99">
        <v>246</v>
      </c>
      <c r="T5" s="99">
        <v>247</v>
      </c>
      <c r="U5" s="99">
        <v>202</v>
      </c>
      <c r="V5" s="99">
        <v>170</v>
      </c>
      <c r="W5" s="99">
        <v>210</v>
      </c>
      <c r="X5" s="99">
        <v>254</v>
      </c>
      <c r="Y5" s="99">
        <v>195</v>
      </c>
      <c r="Z5" s="99">
        <v>226</v>
      </c>
      <c r="AA5" s="99">
        <v>191</v>
      </c>
      <c r="AB5" s="99">
        <v>187</v>
      </c>
      <c r="AC5" s="99">
        <v>161</v>
      </c>
      <c r="AD5" s="143"/>
      <c r="AE5" s="101">
        <v>215</v>
      </c>
      <c r="AF5" s="101">
        <v>203</v>
      </c>
      <c r="AG5" s="101">
        <v>226</v>
      </c>
      <c r="AH5" s="101">
        <v>165</v>
      </c>
      <c r="AI5" s="101">
        <v>148</v>
      </c>
      <c r="AJ5" s="101">
        <v>224</v>
      </c>
      <c r="AK5" s="101">
        <v>227</v>
      </c>
      <c r="AL5" s="101">
        <v>268</v>
      </c>
      <c r="AM5" s="101">
        <v>199</v>
      </c>
      <c r="AN5" s="101">
        <v>184</v>
      </c>
      <c r="AO5" s="101">
        <v>239</v>
      </c>
      <c r="AP5" s="101">
        <v>242</v>
      </c>
      <c r="AQ5" s="101">
        <v>267</v>
      </c>
      <c r="AR5" s="101">
        <v>198</v>
      </c>
      <c r="AS5" s="101">
        <v>178</v>
      </c>
      <c r="AT5" s="101">
        <v>180</v>
      </c>
      <c r="AU5" s="101">
        <v>180</v>
      </c>
      <c r="AV5" s="101">
        <v>237</v>
      </c>
      <c r="AW5" s="101">
        <v>235</v>
      </c>
      <c r="AX5" s="101">
        <v>236</v>
      </c>
      <c r="AY5" s="143"/>
      <c r="AZ5" s="99">
        <v>148</v>
      </c>
      <c r="BA5" s="99">
        <v>245</v>
      </c>
      <c r="BB5" s="99">
        <v>194</v>
      </c>
      <c r="BC5" s="99">
        <v>205</v>
      </c>
      <c r="BD5" s="99">
        <v>200</v>
      </c>
      <c r="BE5" s="99">
        <v>204</v>
      </c>
      <c r="BF5" s="99">
        <v>227</v>
      </c>
      <c r="BG5" s="99">
        <v>180</v>
      </c>
      <c r="BH5" s="99">
        <v>195</v>
      </c>
      <c r="BI5" s="99">
        <v>213</v>
      </c>
      <c r="BJ5" s="99">
        <v>223</v>
      </c>
      <c r="BK5" s="99">
        <v>191</v>
      </c>
      <c r="BL5" s="99">
        <v>236</v>
      </c>
      <c r="BM5" s="99">
        <v>206</v>
      </c>
      <c r="BN5" s="99">
        <v>169</v>
      </c>
      <c r="BO5" s="99">
        <v>196</v>
      </c>
      <c r="BP5" s="99">
        <v>279</v>
      </c>
      <c r="BQ5" s="99">
        <v>190</v>
      </c>
      <c r="BR5" s="99">
        <v>213</v>
      </c>
      <c r="BS5" s="99">
        <v>173</v>
      </c>
      <c r="BT5" s="144"/>
      <c r="BU5" s="124">
        <v>169</v>
      </c>
      <c r="BV5" s="124">
        <v>192</v>
      </c>
      <c r="BW5" s="124">
        <v>162</v>
      </c>
      <c r="BX5" s="124">
        <v>203</v>
      </c>
      <c r="BY5" s="124">
        <v>171</v>
      </c>
      <c r="BZ5" s="124">
        <v>188</v>
      </c>
      <c r="CA5" s="124">
        <v>156</v>
      </c>
      <c r="CB5" s="124">
        <v>148</v>
      </c>
      <c r="CC5" s="124">
        <v>149</v>
      </c>
      <c r="CD5" s="124">
        <v>171</v>
      </c>
      <c r="CE5" s="124">
        <v>177</v>
      </c>
      <c r="CF5" s="124">
        <v>190</v>
      </c>
      <c r="CG5" s="124">
        <v>231</v>
      </c>
      <c r="CH5" s="124">
        <v>175</v>
      </c>
      <c r="CI5" s="124">
        <v>180</v>
      </c>
      <c r="CJ5" s="124">
        <v>186</v>
      </c>
      <c r="CK5" s="124">
        <v>149</v>
      </c>
      <c r="CL5" s="124">
        <v>155</v>
      </c>
      <c r="CM5" s="136"/>
      <c r="CN5" s="136"/>
      <c r="CO5" s="124">
        <v>200</v>
      </c>
      <c r="CP5" s="124">
        <v>193</v>
      </c>
      <c r="CQ5" s="124">
        <v>170</v>
      </c>
      <c r="CR5" s="124">
        <v>174</v>
      </c>
      <c r="CS5" s="124">
        <v>269</v>
      </c>
      <c r="CT5" s="124">
        <v>222</v>
      </c>
      <c r="CU5" s="124">
        <v>245</v>
      </c>
      <c r="CV5" s="124">
        <v>216</v>
      </c>
      <c r="CW5" s="124">
        <v>192</v>
      </c>
      <c r="CX5" s="124">
        <v>194</v>
      </c>
      <c r="CY5" s="124">
        <v>225</v>
      </c>
      <c r="CZ5" s="124">
        <v>172</v>
      </c>
      <c r="DA5" s="124">
        <v>185</v>
      </c>
      <c r="DB5" s="124">
        <v>258</v>
      </c>
      <c r="DC5" s="124">
        <v>220</v>
      </c>
      <c r="DD5" s="124">
        <v>226</v>
      </c>
      <c r="DE5" s="124">
        <v>238</v>
      </c>
      <c r="DF5" s="124">
        <v>206</v>
      </c>
      <c r="DG5" s="124">
        <v>192</v>
      </c>
      <c r="DH5" s="124">
        <v>201</v>
      </c>
      <c r="DI5" s="124">
        <v>216</v>
      </c>
      <c r="DJ5" s="124">
        <v>211</v>
      </c>
      <c r="DK5" s="124">
        <v>170</v>
      </c>
      <c r="DL5" s="124">
        <v>150</v>
      </c>
      <c r="DM5" s="124">
        <v>227</v>
      </c>
      <c r="DN5" s="124">
        <v>179</v>
      </c>
      <c r="DO5" s="124">
        <v>226</v>
      </c>
      <c r="DP5" s="124">
        <v>237</v>
      </c>
    </row>
    <row r="6" spans="1:120" s="103" customFormat="1" ht="15.75">
      <c r="A6" s="131">
        <v>4</v>
      </c>
      <c r="B6" s="154" t="s">
        <v>7</v>
      </c>
      <c r="C6" s="152" t="s">
        <v>5</v>
      </c>
      <c r="D6" s="155">
        <f t="shared" si="0"/>
        <v>200.0566037735849</v>
      </c>
      <c r="E6" s="162">
        <f t="shared" si="1"/>
        <v>106</v>
      </c>
      <c r="F6" s="157">
        <f t="shared" si="2"/>
        <v>21206</v>
      </c>
      <c r="G6" s="157">
        <f t="shared" si="3"/>
        <v>135</v>
      </c>
      <c r="H6" s="157">
        <f t="shared" si="4"/>
        <v>299</v>
      </c>
      <c r="I6" s="158">
        <f t="shared" si="5"/>
        <v>164</v>
      </c>
      <c r="J6" s="105">
        <v>178</v>
      </c>
      <c r="K6" s="91">
        <v>176</v>
      </c>
      <c r="L6" s="91">
        <v>167</v>
      </c>
      <c r="M6" s="91">
        <v>169</v>
      </c>
      <c r="N6" s="91">
        <v>219</v>
      </c>
      <c r="O6" s="91">
        <v>211</v>
      </c>
      <c r="P6" s="91">
        <v>197</v>
      </c>
      <c r="Q6" s="91">
        <v>160</v>
      </c>
      <c r="R6" s="91">
        <v>174</v>
      </c>
      <c r="S6" s="91">
        <v>212</v>
      </c>
      <c r="T6" s="91">
        <v>214</v>
      </c>
      <c r="U6" s="91">
        <v>202</v>
      </c>
      <c r="V6" s="91">
        <v>160</v>
      </c>
      <c r="W6" s="91">
        <v>168</v>
      </c>
      <c r="X6" s="91">
        <v>168</v>
      </c>
      <c r="Y6" s="91">
        <v>216</v>
      </c>
      <c r="Z6" s="91">
        <v>164</v>
      </c>
      <c r="AA6" s="91">
        <v>157</v>
      </c>
      <c r="AB6" s="97"/>
      <c r="AC6" s="97"/>
      <c r="AD6" s="139"/>
      <c r="AE6" s="96">
        <v>253</v>
      </c>
      <c r="AF6" s="96">
        <v>193</v>
      </c>
      <c r="AG6" s="96">
        <v>209</v>
      </c>
      <c r="AH6" s="96">
        <v>163</v>
      </c>
      <c r="AI6" s="96">
        <v>181</v>
      </c>
      <c r="AJ6" s="96">
        <v>278</v>
      </c>
      <c r="AK6" s="96">
        <v>230</v>
      </c>
      <c r="AL6" s="96">
        <v>245</v>
      </c>
      <c r="AM6" s="96">
        <v>259</v>
      </c>
      <c r="AN6" s="96">
        <v>279</v>
      </c>
      <c r="AO6" s="96">
        <v>227</v>
      </c>
      <c r="AP6" s="96">
        <v>211</v>
      </c>
      <c r="AQ6" s="96">
        <v>135</v>
      </c>
      <c r="AR6" s="96">
        <v>214</v>
      </c>
      <c r="AS6" s="96">
        <v>244</v>
      </c>
      <c r="AT6" s="96">
        <v>181</v>
      </c>
      <c r="AU6" s="96">
        <v>211</v>
      </c>
      <c r="AV6" s="96">
        <v>202</v>
      </c>
      <c r="AW6" s="96">
        <v>223</v>
      </c>
      <c r="AX6" s="96">
        <v>178</v>
      </c>
      <c r="AY6" s="139"/>
      <c r="AZ6" s="96">
        <v>215</v>
      </c>
      <c r="BA6" s="96">
        <v>299</v>
      </c>
      <c r="BB6" s="96">
        <v>238</v>
      </c>
      <c r="BC6" s="96">
        <v>226</v>
      </c>
      <c r="BD6" s="96">
        <v>230</v>
      </c>
      <c r="BE6" s="96">
        <v>225</v>
      </c>
      <c r="BF6" s="96">
        <v>253</v>
      </c>
      <c r="BG6" s="96">
        <v>238</v>
      </c>
      <c r="BH6" s="96">
        <v>265</v>
      </c>
      <c r="BI6" s="96">
        <v>176</v>
      </c>
      <c r="BJ6" s="96">
        <v>183</v>
      </c>
      <c r="BK6" s="96">
        <v>245</v>
      </c>
      <c r="BL6" s="96">
        <v>204</v>
      </c>
      <c r="BM6" s="96">
        <v>205</v>
      </c>
      <c r="BN6" s="96">
        <v>215</v>
      </c>
      <c r="BO6" s="96">
        <v>189</v>
      </c>
      <c r="BP6" s="96">
        <v>183</v>
      </c>
      <c r="BQ6" s="96">
        <v>189</v>
      </c>
      <c r="BR6" s="96">
        <v>170</v>
      </c>
      <c r="BS6" s="96">
        <v>253</v>
      </c>
      <c r="BT6" s="140"/>
      <c r="BU6" s="137">
        <v>159</v>
      </c>
      <c r="BV6" s="137">
        <v>267</v>
      </c>
      <c r="BW6" s="137">
        <v>266</v>
      </c>
      <c r="BX6" s="137">
        <v>236</v>
      </c>
      <c r="BY6" s="137">
        <v>193</v>
      </c>
      <c r="BZ6" s="137">
        <v>147</v>
      </c>
      <c r="CA6" s="137">
        <v>208</v>
      </c>
      <c r="CB6" s="137">
        <v>153</v>
      </c>
      <c r="CC6" s="137">
        <v>185</v>
      </c>
      <c r="CD6" s="137">
        <v>182</v>
      </c>
      <c r="CE6" s="137">
        <v>211</v>
      </c>
      <c r="CF6" s="137">
        <v>222</v>
      </c>
      <c r="CG6" s="137">
        <v>154</v>
      </c>
      <c r="CH6" s="137">
        <v>169</v>
      </c>
      <c r="CI6" s="137">
        <v>178</v>
      </c>
      <c r="CJ6" s="137">
        <v>194</v>
      </c>
      <c r="CK6" s="137">
        <v>191</v>
      </c>
      <c r="CL6" s="137">
        <v>200</v>
      </c>
      <c r="CM6" s="137">
        <v>165</v>
      </c>
      <c r="CN6" s="137">
        <v>214</v>
      </c>
      <c r="CO6" s="137">
        <v>207</v>
      </c>
      <c r="CP6" s="137">
        <v>179</v>
      </c>
      <c r="CQ6" s="137">
        <v>242</v>
      </c>
      <c r="CR6" s="137">
        <v>174</v>
      </c>
      <c r="CS6" s="137">
        <v>152</v>
      </c>
      <c r="CT6" s="137">
        <v>145</v>
      </c>
      <c r="CU6" s="137">
        <v>203</v>
      </c>
      <c r="CV6" s="137">
        <v>195</v>
      </c>
      <c r="CW6" s="137">
        <v>184</v>
      </c>
      <c r="CX6" s="137">
        <v>155</v>
      </c>
      <c r="CY6" s="137">
        <v>203</v>
      </c>
      <c r="CZ6" s="137">
        <v>155</v>
      </c>
      <c r="DA6" s="137">
        <v>224</v>
      </c>
      <c r="DB6" s="137">
        <v>192</v>
      </c>
      <c r="DC6" s="137">
        <v>205</v>
      </c>
      <c r="DD6" s="137">
        <v>153</v>
      </c>
      <c r="DE6" s="137">
        <v>207</v>
      </c>
      <c r="DF6" s="137">
        <v>195</v>
      </c>
      <c r="DG6" s="137">
        <v>169</v>
      </c>
      <c r="DH6" s="137">
        <v>256</v>
      </c>
      <c r="DI6" s="137">
        <v>212</v>
      </c>
      <c r="DJ6" s="137">
        <v>178</v>
      </c>
      <c r="DK6" s="137">
        <v>178</v>
      </c>
      <c r="DL6" s="137">
        <v>181</v>
      </c>
      <c r="DM6" s="137">
        <v>201</v>
      </c>
      <c r="DN6" s="137">
        <v>209</v>
      </c>
      <c r="DO6" s="137">
        <v>144</v>
      </c>
      <c r="DP6" s="137">
        <v>185</v>
      </c>
    </row>
    <row r="7" spans="1:120" s="103" customFormat="1" ht="15.75">
      <c r="A7" s="131">
        <v>5</v>
      </c>
      <c r="B7" s="154" t="s">
        <v>0</v>
      </c>
      <c r="C7" s="152" t="s">
        <v>1</v>
      </c>
      <c r="D7" s="156">
        <f t="shared" si="0"/>
        <v>199.2685185185185</v>
      </c>
      <c r="E7" s="163">
        <f t="shared" si="1"/>
        <v>108</v>
      </c>
      <c r="F7" s="157">
        <f t="shared" si="2"/>
        <v>21521</v>
      </c>
      <c r="G7" s="157">
        <f t="shared" si="3"/>
        <v>130</v>
      </c>
      <c r="H7" s="159">
        <f t="shared" si="4"/>
        <v>300</v>
      </c>
      <c r="I7" s="158">
        <f t="shared" si="5"/>
        <v>170</v>
      </c>
      <c r="J7" s="106">
        <v>190</v>
      </c>
      <c r="K7" s="92">
        <v>162</v>
      </c>
      <c r="L7" s="92">
        <v>195</v>
      </c>
      <c r="M7" s="92">
        <v>201</v>
      </c>
      <c r="N7" s="92">
        <v>187</v>
      </c>
      <c r="O7" s="92">
        <v>212</v>
      </c>
      <c r="P7" s="92">
        <v>214</v>
      </c>
      <c r="Q7" s="92">
        <v>256</v>
      </c>
      <c r="R7" s="92">
        <v>181</v>
      </c>
      <c r="S7" s="92">
        <v>204</v>
      </c>
      <c r="T7" s="92">
        <v>235</v>
      </c>
      <c r="U7" s="92">
        <v>163</v>
      </c>
      <c r="V7" s="92">
        <v>162</v>
      </c>
      <c r="W7" s="92">
        <v>196</v>
      </c>
      <c r="X7" s="92">
        <v>221</v>
      </c>
      <c r="Y7" s="92">
        <v>220</v>
      </c>
      <c r="Z7" s="92">
        <v>214</v>
      </c>
      <c r="AA7" s="92">
        <v>203</v>
      </c>
      <c r="AB7" s="92">
        <v>279</v>
      </c>
      <c r="AC7" s="92">
        <v>192</v>
      </c>
      <c r="AD7" s="141"/>
      <c r="AE7" s="92">
        <v>192</v>
      </c>
      <c r="AF7" s="92">
        <v>195</v>
      </c>
      <c r="AG7" s="92">
        <v>163</v>
      </c>
      <c r="AH7" s="134">
        <v>206</v>
      </c>
      <c r="AI7" s="92">
        <v>203</v>
      </c>
      <c r="AJ7" s="92">
        <v>223</v>
      </c>
      <c r="AK7" s="92">
        <v>161</v>
      </c>
      <c r="AL7" s="92">
        <v>173</v>
      </c>
      <c r="AM7" s="92">
        <v>229</v>
      </c>
      <c r="AN7" s="92">
        <v>207</v>
      </c>
      <c r="AO7" s="92">
        <v>206</v>
      </c>
      <c r="AP7" s="92">
        <v>160</v>
      </c>
      <c r="AQ7" s="92">
        <v>192</v>
      </c>
      <c r="AR7" s="92">
        <v>257</v>
      </c>
      <c r="AS7" s="92">
        <v>179</v>
      </c>
      <c r="AT7" s="92">
        <v>254</v>
      </c>
      <c r="AU7" s="92">
        <v>234</v>
      </c>
      <c r="AV7" s="92">
        <v>230</v>
      </c>
      <c r="AW7" s="92">
        <v>215</v>
      </c>
      <c r="AX7" s="92">
        <v>300</v>
      </c>
      <c r="AY7" s="141"/>
      <c r="AZ7" s="92">
        <v>193</v>
      </c>
      <c r="BA7" s="92">
        <v>228</v>
      </c>
      <c r="BB7" s="92">
        <v>237</v>
      </c>
      <c r="BC7" s="92">
        <v>189</v>
      </c>
      <c r="BD7" s="92">
        <v>233</v>
      </c>
      <c r="BE7" s="92">
        <v>171</v>
      </c>
      <c r="BF7" s="92">
        <v>190</v>
      </c>
      <c r="BG7" s="92">
        <v>223</v>
      </c>
      <c r="BH7" s="92">
        <v>201</v>
      </c>
      <c r="BI7" s="92">
        <v>167</v>
      </c>
      <c r="BJ7" s="92">
        <v>209</v>
      </c>
      <c r="BK7" s="92">
        <v>190</v>
      </c>
      <c r="BL7" s="92">
        <v>184</v>
      </c>
      <c r="BM7" s="92">
        <v>237</v>
      </c>
      <c r="BN7" s="92">
        <v>212</v>
      </c>
      <c r="BO7" s="92">
        <v>209</v>
      </c>
      <c r="BP7" s="92">
        <v>130</v>
      </c>
      <c r="BQ7" s="92">
        <v>169</v>
      </c>
      <c r="BR7" s="92">
        <v>166</v>
      </c>
      <c r="BS7" s="92">
        <v>165</v>
      </c>
      <c r="BT7" s="142"/>
      <c r="BU7" s="92">
        <v>188</v>
      </c>
      <c r="BV7" s="92">
        <v>179</v>
      </c>
      <c r="BW7" s="92">
        <v>190</v>
      </c>
      <c r="BX7" s="92">
        <v>201</v>
      </c>
      <c r="BY7" s="92">
        <v>196</v>
      </c>
      <c r="BZ7" s="92">
        <v>190</v>
      </c>
      <c r="CA7" s="92">
        <v>182</v>
      </c>
      <c r="CB7" s="92">
        <v>195</v>
      </c>
      <c r="CC7" s="92">
        <v>169</v>
      </c>
      <c r="CD7" s="92">
        <v>193</v>
      </c>
      <c r="CE7" s="92">
        <v>139</v>
      </c>
      <c r="CF7" s="92">
        <v>208</v>
      </c>
      <c r="CG7" s="92">
        <v>179</v>
      </c>
      <c r="CH7" s="92">
        <v>247</v>
      </c>
      <c r="CI7" s="92">
        <v>211</v>
      </c>
      <c r="CJ7" s="92">
        <v>234</v>
      </c>
      <c r="CK7" s="92">
        <v>210</v>
      </c>
      <c r="CL7" s="92">
        <v>203</v>
      </c>
      <c r="CM7" s="92">
        <v>167</v>
      </c>
      <c r="CN7" s="92">
        <v>212</v>
      </c>
      <c r="CO7" s="92">
        <v>213</v>
      </c>
      <c r="CP7" s="92">
        <v>215</v>
      </c>
      <c r="CQ7" s="92">
        <v>173</v>
      </c>
      <c r="CR7" s="92">
        <v>237</v>
      </c>
      <c r="CS7" s="92">
        <v>165</v>
      </c>
      <c r="CT7" s="92">
        <v>211</v>
      </c>
      <c r="CU7" s="92">
        <v>173</v>
      </c>
      <c r="CV7" s="92">
        <v>246</v>
      </c>
      <c r="CW7" s="92">
        <v>201</v>
      </c>
      <c r="CX7" s="92">
        <v>222</v>
      </c>
      <c r="CY7" s="92">
        <v>184</v>
      </c>
      <c r="CZ7" s="92">
        <v>218</v>
      </c>
      <c r="DA7" s="92">
        <v>178</v>
      </c>
      <c r="DB7" s="92">
        <v>169</v>
      </c>
      <c r="DC7" s="92">
        <v>224</v>
      </c>
      <c r="DD7" s="92">
        <v>184</v>
      </c>
      <c r="DE7" s="92">
        <v>149</v>
      </c>
      <c r="DF7" s="92">
        <v>214</v>
      </c>
      <c r="DG7" s="92">
        <v>190</v>
      </c>
      <c r="DH7" s="92">
        <v>185</v>
      </c>
      <c r="DI7" s="92">
        <v>150</v>
      </c>
      <c r="DJ7" s="92">
        <v>174</v>
      </c>
      <c r="DK7" s="92">
        <v>191</v>
      </c>
      <c r="DL7" s="92">
        <v>145</v>
      </c>
      <c r="DM7" s="92">
        <v>183</v>
      </c>
      <c r="DN7" s="92">
        <v>236</v>
      </c>
      <c r="DO7" s="92">
        <v>205</v>
      </c>
      <c r="DP7" s="92">
        <v>224</v>
      </c>
    </row>
    <row r="8" spans="1:120" s="103" customFormat="1" ht="15.75">
      <c r="A8" s="131">
        <v>6</v>
      </c>
      <c r="B8" s="154" t="s">
        <v>50</v>
      </c>
      <c r="C8" s="152" t="s">
        <v>46</v>
      </c>
      <c r="D8" s="155">
        <f t="shared" si="0"/>
        <v>197.5</v>
      </c>
      <c r="E8" s="162">
        <f t="shared" si="1"/>
        <v>36</v>
      </c>
      <c r="F8" s="157">
        <f t="shared" si="2"/>
        <v>7110</v>
      </c>
      <c r="G8" s="157">
        <f t="shared" si="3"/>
        <v>141</v>
      </c>
      <c r="H8" s="157">
        <f t="shared" si="4"/>
        <v>268</v>
      </c>
      <c r="I8" s="158">
        <f t="shared" si="5"/>
        <v>127</v>
      </c>
      <c r="J8" s="150"/>
      <c r="K8" s="136"/>
      <c r="L8" s="136"/>
      <c r="M8" s="136"/>
      <c r="N8" s="93">
        <v>178</v>
      </c>
      <c r="O8" s="93">
        <v>268</v>
      </c>
      <c r="P8" s="93">
        <v>243</v>
      </c>
      <c r="Q8" s="93">
        <v>155</v>
      </c>
      <c r="R8" s="93">
        <v>224</v>
      </c>
      <c r="S8" s="93">
        <v>264</v>
      </c>
      <c r="T8" s="93">
        <v>173</v>
      </c>
      <c r="U8" s="93">
        <v>192</v>
      </c>
      <c r="V8" s="136"/>
      <c r="W8" s="136"/>
      <c r="X8" s="136"/>
      <c r="Y8" s="136"/>
      <c r="Z8" s="136"/>
      <c r="AA8" s="136"/>
      <c r="AB8" s="136"/>
      <c r="AC8" s="136"/>
      <c r="AD8" s="141"/>
      <c r="AE8" s="93">
        <v>247</v>
      </c>
      <c r="AF8" s="93">
        <v>229</v>
      </c>
      <c r="AG8" s="93">
        <v>193</v>
      </c>
      <c r="AH8" s="93">
        <v>223</v>
      </c>
      <c r="AI8" s="93">
        <v>194</v>
      </c>
      <c r="AJ8" s="93">
        <v>205</v>
      </c>
      <c r="AK8" s="93">
        <v>181</v>
      </c>
      <c r="AL8" s="93">
        <v>203</v>
      </c>
      <c r="AM8" s="93">
        <v>193</v>
      </c>
      <c r="AN8" s="93">
        <v>216</v>
      </c>
      <c r="AO8" s="93">
        <v>192</v>
      </c>
      <c r="AP8" s="93">
        <v>192</v>
      </c>
      <c r="AQ8" s="93">
        <v>193</v>
      </c>
      <c r="AR8" s="93">
        <v>195</v>
      </c>
      <c r="AS8" s="93">
        <v>169</v>
      </c>
      <c r="AT8" s="93">
        <v>155</v>
      </c>
      <c r="AU8" s="93">
        <v>178</v>
      </c>
      <c r="AV8" s="93">
        <v>199</v>
      </c>
      <c r="AW8" s="93">
        <v>213</v>
      </c>
      <c r="AX8" s="93">
        <v>160</v>
      </c>
      <c r="AY8" s="141"/>
      <c r="AZ8" s="136"/>
      <c r="BA8" s="136"/>
      <c r="BB8" s="136"/>
      <c r="BC8" s="136"/>
      <c r="BD8" s="93">
        <v>176</v>
      </c>
      <c r="BE8" s="93">
        <v>171</v>
      </c>
      <c r="BF8" s="93">
        <v>165</v>
      </c>
      <c r="BG8" s="93">
        <v>212</v>
      </c>
      <c r="BH8" s="136"/>
      <c r="BI8" s="136"/>
      <c r="BJ8" s="136"/>
      <c r="BK8" s="136"/>
      <c r="BL8" s="93">
        <v>203</v>
      </c>
      <c r="BM8" s="93">
        <v>141</v>
      </c>
      <c r="BN8" s="93">
        <v>192</v>
      </c>
      <c r="BO8" s="93">
        <v>223</v>
      </c>
      <c r="BP8" s="136"/>
      <c r="BQ8" s="136"/>
      <c r="BR8" s="136"/>
      <c r="BS8" s="136"/>
      <c r="BT8" s="142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spans="1:120" s="103" customFormat="1" ht="15.75">
      <c r="A9" s="131">
        <v>7</v>
      </c>
      <c r="B9" s="154" t="s">
        <v>35</v>
      </c>
      <c r="C9" s="152" t="s">
        <v>34</v>
      </c>
      <c r="D9" s="155">
        <f t="shared" si="0"/>
        <v>196.22115384615384</v>
      </c>
      <c r="E9" s="162">
        <f t="shared" si="1"/>
        <v>104</v>
      </c>
      <c r="F9" s="157">
        <f t="shared" si="2"/>
        <v>20407</v>
      </c>
      <c r="G9" s="157">
        <f t="shared" si="3"/>
        <v>129</v>
      </c>
      <c r="H9" s="157">
        <f t="shared" si="4"/>
        <v>278</v>
      </c>
      <c r="I9" s="158">
        <f t="shared" si="5"/>
        <v>149</v>
      </c>
      <c r="J9" s="110"/>
      <c r="K9" s="95"/>
      <c r="L9" s="95"/>
      <c r="M9" s="95"/>
      <c r="N9" s="92">
        <v>222</v>
      </c>
      <c r="O9" s="92">
        <v>191</v>
      </c>
      <c r="P9" s="92">
        <v>170</v>
      </c>
      <c r="Q9" s="92">
        <v>148</v>
      </c>
      <c r="R9" s="92">
        <v>181</v>
      </c>
      <c r="S9" s="92">
        <v>204</v>
      </c>
      <c r="T9" s="92">
        <v>169</v>
      </c>
      <c r="U9" s="92">
        <v>246</v>
      </c>
      <c r="V9" s="92">
        <v>247</v>
      </c>
      <c r="W9" s="92">
        <v>201</v>
      </c>
      <c r="X9" s="92">
        <v>186</v>
      </c>
      <c r="Y9" s="92">
        <v>233</v>
      </c>
      <c r="Z9" s="92">
        <v>181</v>
      </c>
      <c r="AA9" s="92">
        <v>170</v>
      </c>
      <c r="AB9" s="92">
        <v>241</v>
      </c>
      <c r="AC9" s="92">
        <v>196</v>
      </c>
      <c r="AD9" s="141"/>
      <c r="AE9" s="92">
        <v>222</v>
      </c>
      <c r="AF9" s="92">
        <v>177</v>
      </c>
      <c r="AG9" s="92">
        <v>204</v>
      </c>
      <c r="AH9" s="92">
        <v>194</v>
      </c>
      <c r="AI9" s="92">
        <v>213</v>
      </c>
      <c r="AJ9" s="92">
        <v>174</v>
      </c>
      <c r="AK9" s="92">
        <v>212</v>
      </c>
      <c r="AL9" s="92">
        <v>155</v>
      </c>
      <c r="AM9" s="92">
        <v>213</v>
      </c>
      <c r="AN9" s="92">
        <v>256</v>
      </c>
      <c r="AO9" s="92">
        <v>226</v>
      </c>
      <c r="AP9" s="92">
        <v>259</v>
      </c>
      <c r="AQ9" s="92">
        <v>199</v>
      </c>
      <c r="AR9" s="92">
        <v>175</v>
      </c>
      <c r="AS9" s="92">
        <v>129</v>
      </c>
      <c r="AT9" s="92">
        <v>195</v>
      </c>
      <c r="AU9" s="92">
        <v>194</v>
      </c>
      <c r="AV9" s="92">
        <v>231</v>
      </c>
      <c r="AW9" s="92">
        <v>226</v>
      </c>
      <c r="AX9" s="92">
        <v>197</v>
      </c>
      <c r="AY9" s="141"/>
      <c r="AZ9" s="92">
        <v>213</v>
      </c>
      <c r="BA9" s="92">
        <v>159</v>
      </c>
      <c r="BB9" s="92">
        <v>160</v>
      </c>
      <c r="BC9" s="92">
        <v>195</v>
      </c>
      <c r="BD9" s="92">
        <v>209</v>
      </c>
      <c r="BE9" s="92">
        <v>198</v>
      </c>
      <c r="BF9" s="92">
        <v>175</v>
      </c>
      <c r="BG9" s="92">
        <v>278</v>
      </c>
      <c r="BH9" s="92">
        <v>208</v>
      </c>
      <c r="BI9" s="92">
        <v>184</v>
      </c>
      <c r="BJ9" s="92">
        <v>174</v>
      </c>
      <c r="BK9" s="92">
        <v>205</v>
      </c>
      <c r="BL9" s="92">
        <v>199</v>
      </c>
      <c r="BM9" s="92">
        <v>178</v>
      </c>
      <c r="BN9" s="92">
        <v>171</v>
      </c>
      <c r="BO9" s="92">
        <v>169</v>
      </c>
      <c r="BP9" s="92">
        <v>183</v>
      </c>
      <c r="BQ9" s="92">
        <v>203</v>
      </c>
      <c r="BR9" s="92">
        <v>224</v>
      </c>
      <c r="BS9" s="92">
        <v>193</v>
      </c>
      <c r="BT9" s="142"/>
      <c r="BU9" s="92">
        <v>171</v>
      </c>
      <c r="BV9" s="92">
        <v>198</v>
      </c>
      <c r="BW9" s="92">
        <v>222</v>
      </c>
      <c r="BX9" s="92">
        <v>160</v>
      </c>
      <c r="BY9" s="92">
        <v>167</v>
      </c>
      <c r="BZ9" s="92">
        <v>177</v>
      </c>
      <c r="CA9" s="92">
        <v>158</v>
      </c>
      <c r="CB9" s="92">
        <v>184</v>
      </c>
      <c r="CC9" s="92">
        <v>196</v>
      </c>
      <c r="CD9" s="92">
        <v>195</v>
      </c>
      <c r="CE9" s="92">
        <v>228</v>
      </c>
      <c r="CF9" s="92">
        <v>192</v>
      </c>
      <c r="CG9" s="92">
        <v>211</v>
      </c>
      <c r="CH9" s="92">
        <v>171</v>
      </c>
      <c r="CI9" s="92">
        <v>202</v>
      </c>
      <c r="CJ9" s="92">
        <v>211</v>
      </c>
      <c r="CK9" s="92">
        <v>181</v>
      </c>
      <c r="CL9" s="92">
        <v>180</v>
      </c>
      <c r="CM9" s="92">
        <v>222</v>
      </c>
      <c r="CN9" s="92">
        <v>217</v>
      </c>
      <c r="CO9" s="92">
        <v>204</v>
      </c>
      <c r="CP9" s="92">
        <v>183</v>
      </c>
      <c r="CQ9" s="92">
        <v>201</v>
      </c>
      <c r="CR9" s="92">
        <v>200</v>
      </c>
      <c r="CS9" s="92">
        <v>197</v>
      </c>
      <c r="CT9" s="92">
        <v>171</v>
      </c>
      <c r="CU9" s="92">
        <v>192</v>
      </c>
      <c r="CV9" s="92">
        <v>186</v>
      </c>
      <c r="CW9" s="92">
        <v>166</v>
      </c>
      <c r="CX9" s="92">
        <v>223</v>
      </c>
      <c r="CY9" s="92">
        <v>183</v>
      </c>
      <c r="CZ9" s="92">
        <v>226</v>
      </c>
      <c r="DA9" s="92">
        <v>180</v>
      </c>
      <c r="DB9" s="92">
        <v>208</v>
      </c>
      <c r="DC9" s="92">
        <v>203</v>
      </c>
      <c r="DD9" s="92">
        <v>193</v>
      </c>
      <c r="DE9" s="92">
        <v>215</v>
      </c>
      <c r="DF9" s="92">
        <v>226</v>
      </c>
      <c r="DG9" s="92">
        <v>212</v>
      </c>
      <c r="DH9" s="92">
        <v>196</v>
      </c>
      <c r="DI9" s="92">
        <v>225</v>
      </c>
      <c r="DJ9" s="92">
        <v>204</v>
      </c>
      <c r="DK9" s="92">
        <v>182</v>
      </c>
      <c r="DL9" s="92">
        <v>190</v>
      </c>
      <c r="DM9" s="92">
        <v>146</v>
      </c>
      <c r="DN9" s="92">
        <v>171</v>
      </c>
      <c r="DO9" s="92">
        <v>182</v>
      </c>
      <c r="DP9" s="92">
        <v>184</v>
      </c>
    </row>
    <row r="10" spans="1:120" s="103" customFormat="1" ht="16.5" thickBot="1">
      <c r="A10" s="131">
        <v>8</v>
      </c>
      <c r="B10" s="154" t="s">
        <v>39</v>
      </c>
      <c r="C10" s="152" t="s">
        <v>38</v>
      </c>
      <c r="D10" s="155">
        <f t="shared" si="0"/>
        <v>195.7594936708861</v>
      </c>
      <c r="E10" s="162">
        <f t="shared" si="1"/>
        <v>79</v>
      </c>
      <c r="F10" s="157">
        <f t="shared" si="2"/>
        <v>15465</v>
      </c>
      <c r="G10" s="157">
        <f t="shared" si="3"/>
        <v>152</v>
      </c>
      <c r="H10" s="157">
        <f t="shared" si="4"/>
        <v>261</v>
      </c>
      <c r="I10" s="158">
        <f t="shared" si="5"/>
        <v>109</v>
      </c>
      <c r="J10" s="111">
        <v>217</v>
      </c>
      <c r="K10" s="101">
        <v>215</v>
      </c>
      <c r="L10" s="101">
        <v>193</v>
      </c>
      <c r="M10" s="101">
        <v>156</v>
      </c>
      <c r="N10" s="102"/>
      <c r="O10" s="102"/>
      <c r="P10" s="102"/>
      <c r="Q10" s="102"/>
      <c r="R10" s="101">
        <v>221</v>
      </c>
      <c r="S10" s="101">
        <v>166</v>
      </c>
      <c r="T10" s="101">
        <v>205</v>
      </c>
      <c r="U10" s="101">
        <v>204</v>
      </c>
      <c r="V10" s="101">
        <v>185</v>
      </c>
      <c r="W10" s="101">
        <v>248</v>
      </c>
      <c r="X10" s="101">
        <v>235</v>
      </c>
      <c r="Y10" s="101">
        <v>190</v>
      </c>
      <c r="Z10" s="102"/>
      <c r="AA10" s="102"/>
      <c r="AB10" s="102"/>
      <c r="AC10" s="102"/>
      <c r="AD10" s="143"/>
      <c r="AE10" s="101">
        <v>169</v>
      </c>
      <c r="AF10" s="101">
        <v>222</v>
      </c>
      <c r="AG10" s="101">
        <v>182</v>
      </c>
      <c r="AH10" s="101">
        <v>170</v>
      </c>
      <c r="AI10" s="99">
        <v>195</v>
      </c>
      <c r="AJ10" s="99">
        <v>181</v>
      </c>
      <c r="AK10" s="99">
        <v>213</v>
      </c>
      <c r="AL10" s="99">
        <v>224</v>
      </c>
      <c r="AM10" s="102"/>
      <c r="AN10" s="101">
        <v>178</v>
      </c>
      <c r="AO10" s="101">
        <v>183</v>
      </c>
      <c r="AP10" s="101">
        <v>182</v>
      </c>
      <c r="AQ10" s="101">
        <v>189</v>
      </c>
      <c r="AR10" s="101">
        <v>168</v>
      </c>
      <c r="AS10" s="101">
        <v>224</v>
      </c>
      <c r="AT10" s="101">
        <v>190</v>
      </c>
      <c r="AU10" s="101">
        <v>182</v>
      </c>
      <c r="AV10" s="101">
        <v>219</v>
      </c>
      <c r="AW10" s="101">
        <v>188</v>
      </c>
      <c r="AX10" s="101">
        <v>237</v>
      </c>
      <c r="AY10" s="143"/>
      <c r="AZ10" s="101">
        <v>184</v>
      </c>
      <c r="BA10" s="101">
        <v>202</v>
      </c>
      <c r="BB10" s="101">
        <v>210</v>
      </c>
      <c r="BC10" s="101">
        <v>188</v>
      </c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1">
        <v>201</v>
      </c>
      <c r="BQ10" s="101">
        <v>189</v>
      </c>
      <c r="BR10" s="101">
        <v>236</v>
      </c>
      <c r="BS10" s="101">
        <v>173</v>
      </c>
      <c r="BT10" s="144"/>
      <c r="BU10" s="136"/>
      <c r="BV10" s="136"/>
      <c r="BW10" s="136"/>
      <c r="BX10" s="136"/>
      <c r="BY10" s="136"/>
      <c r="BZ10" s="136"/>
      <c r="CA10" s="136"/>
      <c r="CB10" s="136"/>
      <c r="CC10" s="101">
        <v>168</v>
      </c>
      <c r="CD10" s="101">
        <v>168</v>
      </c>
      <c r="CE10" s="101">
        <v>158</v>
      </c>
      <c r="CF10" s="101">
        <v>162</v>
      </c>
      <c r="CG10" s="101">
        <v>200</v>
      </c>
      <c r="CH10" s="101">
        <v>178</v>
      </c>
      <c r="CI10" s="101">
        <v>203</v>
      </c>
      <c r="CJ10" s="101">
        <v>214</v>
      </c>
      <c r="CK10" s="101">
        <v>211</v>
      </c>
      <c r="CL10" s="101">
        <v>222</v>
      </c>
      <c r="CM10" s="101">
        <v>224</v>
      </c>
      <c r="CN10" s="101">
        <v>169</v>
      </c>
      <c r="CO10" s="101">
        <v>193</v>
      </c>
      <c r="CP10" s="101">
        <v>191</v>
      </c>
      <c r="CQ10" s="101">
        <v>183</v>
      </c>
      <c r="CR10" s="101">
        <v>261</v>
      </c>
      <c r="CS10" s="101">
        <v>199</v>
      </c>
      <c r="CT10" s="101">
        <v>178</v>
      </c>
      <c r="CU10" s="101">
        <v>258</v>
      </c>
      <c r="CV10" s="101">
        <v>190</v>
      </c>
      <c r="CW10" s="101">
        <v>186</v>
      </c>
      <c r="CX10" s="101">
        <v>190</v>
      </c>
      <c r="CY10" s="101">
        <v>209</v>
      </c>
      <c r="CZ10" s="101">
        <v>201</v>
      </c>
      <c r="DA10" s="101">
        <v>152</v>
      </c>
      <c r="DB10" s="101">
        <v>192</v>
      </c>
      <c r="DC10" s="101">
        <v>234</v>
      </c>
      <c r="DD10" s="101">
        <v>231</v>
      </c>
      <c r="DE10" s="101">
        <v>188</v>
      </c>
      <c r="DF10" s="101">
        <v>205</v>
      </c>
      <c r="DG10" s="101">
        <v>184</v>
      </c>
      <c r="DH10" s="101">
        <v>173</v>
      </c>
      <c r="DI10" s="101">
        <v>197</v>
      </c>
      <c r="DJ10" s="101">
        <v>182</v>
      </c>
      <c r="DK10" s="101">
        <v>165</v>
      </c>
      <c r="DL10" s="101">
        <v>157</v>
      </c>
      <c r="DM10" s="101">
        <v>176</v>
      </c>
      <c r="DN10" s="101">
        <v>171</v>
      </c>
      <c r="DO10" s="101">
        <v>235</v>
      </c>
      <c r="DP10" s="101">
        <v>193</v>
      </c>
    </row>
    <row r="11" spans="1:120" s="103" customFormat="1" ht="15.75">
      <c r="A11" s="131">
        <v>9</v>
      </c>
      <c r="B11" s="154" t="s">
        <v>31</v>
      </c>
      <c r="C11" s="152" t="s">
        <v>30</v>
      </c>
      <c r="D11" s="155">
        <f t="shared" si="0"/>
        <v>195.2289156626506</v>
      </c>
      <c r="E11" s="162">
        <f t="shared" si="1"/>
        <v>83</v>
      </c>
      <c r="F11" s="157">
        <f t="shared" si="2"/>
        <v>16204</v>
      </c>
      <c r="G11" s="157">
        <f t="shared" si="3"/>
        <v>134</v>
      </c>
      <c r="H11" s="157">
        <f t="shared" si="4"/>
        <v>267</v>
      </c>
      <c r="I11" s="158">
        <f t="shared" si="5"/>
        <v>133</v>
      </c>
      <c r="J11" s="138"/>
      <c r="K11" s="97"/>
      <c r="L11" s="97"/>
      <c r="M11" s="97"/>
      <c r="N11" s="91">
        <v>134</v>
      </c>
      <c r="O11" s="91">
        <v>216</v>
      </c>
      <c r="P11" s="91">
        <v>211</v>
      </c>
      <c r="Q11" s="91">
        <v>208</v>
      </c>
      <c r="R11" s="97"/>
      <c r="S11" s="97"/>
      <c r="T11" s="97"/>
      <c r="U11" s="97"/>
      <c r="V11" s="91">
        <v>172</v>
      </c>
      <c r="W11" s="91">
        <v>211</v>
      </c>
      <c r="X11" s="91">
        <v>204</v>
      </c>
      <c r="Y11" s="91">
        <v>222</v>
      </c>
      <c r="Z11" s="91">
        <v>188</v>
      </c>
      <c r="AA11" s="91">
        <v>247</v>
      </c>
      <c r="AB11" s="91">
        <v>202</v>
      </c>
      <c r="AC11" s="91">
        <v>174</v>
      </c>
      <c r="AD11" s="139"/>
      <c r="AE11" s="97"/>
      <c r="AF11" s="97"/>
      <c r="AG11" s="97"/>
      <c r="AH11" s="97"/>
      <c r="AI11" s="97"/>
      <c r="AJ11" s="97"/>
      <c r="AK11" s="97"/>
      <c r="AL11" s="97"/>
      <c r="AM11" s="91">
        <v>227</v>
      </c>
      <c r="AN11" s="91">
        <v>251</v>
      </c>
      <c r="AO11" s="91">
        <v>201</v>
      </c>
      <c r="AP11" s="91">
        <v>159</v>
      </c>
      <c r="AQ11" s="91">
        <v>238</v>
      </c>
      <c r="AR11" s="91">
        <v>201</v>
      </c>
      <c r="AS11" s="91">
        <v>181</v>
      </c>
      <c r="AT11" s="91">
        <v>201</v>
      </c>
      <c r="AU11" s="91">
        <v>172</v>
      </c>
      <c r="AV11" s="91">
        <v>176</v>
      </c>
      <c r="AW11" s="91">
        <v>168</v>
      </c>
      <c r="AX11" s="91">
        <v>173</v>
      </c>
      <c r="AY11" s="139"/>
      <c r="AZ11" s="91">
        <v>135</v>
      </c>
      <c r="BA11" s="91">
        <v>161</v>
      </c>
      <c r="BB11" s="91">
        <v>166</v>
      </c>
      <c r="BC11" s="91">
        <v>185</v>
      </c>
      <c r="BD11" s="91">
        <v>179</v>
      </c>
      <c r="BE11" s="91">
        <v>179</v>
      </c>
      <c r="BF11" s="91">
        <v>179</v>
      </c>
      <c r="BG11" s="91">
        <v>179</v>
      </c>
      <c r="BH11" s="97"/>
      <c r="BI11" s="97"/>
      <c r="BJ11" s="97"/>
      <c r="BK11" s="97"/>
      <c r="BL11" s="91">
        <v>146</v>
      </c>
      <c r="BM11" s="91">
        <v>243</v>
      </c>
      <c r="BN11" s="91">
        <v>227</v>
      </c>
      <c r="BO11" s="91">
        <v>236</v>
      </c>
      <c r="BP11" s="91">
        <v>180</v>
      </c>
      <c r="BQ11" s="91">
        <v>176</v>
      </c>
      <c r="BR11" s="91">
        <v>174</v>
      </c>
      <c r="BS11" s="91">
        <v>245</v>
      </c>
      <c r="BT11" s="140"/>
      <c r="BU11" s="91">
        <v>199</v>
      </c>
      <c r="BV11" s="91">
        <v>212</v>
      </c>
      <c r="BW11" s="91">
        <v>224</v>
      </c>
      <c r="BX11" s="91">
        <v>175</v>
      </c>
      <c r="BY11" s="91"/>
      <c r="BZ11" s="91"/>
      <c r="CA11" s="91"/>
      <c r="CB11" s="91"/>
      <c r="CC11" s="91">
        <v>159</v>
      </c>
      <c r="CD11" s="91">
        <v>224</v>
      </c>
      <c r="CE11" s="91">
        <v>193</v>
      </c>
      <c r="CF11" s="91">
        <v>247</v>
      </c>
      <c r="CG11" s="91">
        <v>195</v>
      </c>
      <c r="CH11" s="91">
        <v>229</v>
      </c>
      <c r="CI11" s="91">
        <v>201</v>
      </c>
      <c r="CJ11" s="91">
        <v>171</v>
      </c>
      <c r="CK11" s="91">
        <v>164</v>
      </c>
      <c r="CL11" s="91">
        <v>171</v>
      </c>
      <c r="CM11" s="91">
        <v>170</v>
      </c>
      <c r="CN11" s="91">
        <v>174</v>
      </c>
      <c r="CO11" s="91">
        <v>182</v>
      </c>
      <c r="CP11" s="91">
        <v>219</v>
      </c>
      <c r="CQ11" s="91">
        <v>232</v>
      </c>
      <c r="CR11" s="91">
        <v>179</v>
      </c>
      <c r="CS11" s="91">
        <v>182</v>
      </c>
      <c r="CT11" s="91">
        <v>242</v>
      </c>
      <c r="CU11" s="91">
        <v>171</v>
      </c>
      <c r="CV11" s="91">
        <v>267</v>
      </c>
      <c r="CW11" s="91">
        <v>157</v>
      </c>
      <c r="CX11" s="91">
        <v>181</v>
      </c>
      <c r="CY11" s="91">
        <v>215</v>
      </c>
      <c r="CZ11" s="91">
        <v>170</v>
      </c>
      <c r="DA11" s="91">
        <v>203</v>
      </c>
      <c r="DB11" s="91">
        <v>204</v>
      </c>
      <c r="DC11" s="91">
        <v>217</v>
      </c>
      <c r="DD11" s="91">
        <v>219</v>
      </c>
      <c r="DE11" s="91">
        <v>217</v>
      </c>
      <c r="DF11" s="91">
        <v>200</v>
      </c>
      <c r="DG11" s="91">
        <v>202</v>
      </c>
      <c r="DH11" s="91">
        <v>202</v>
      </c>
      <c r="DI11" s="91">
        <v>183</v>
      </c>
      <c r="DJ11" s="91">
        <v>204</v>
      </c>
      <c r="DK11" s="91">
        <v>164</v>
      </c>
      <c r="DL11" s="91">
        <v>172</v>
      </c>
      <c r="DM11" s="91">
        <v>201</v>
      </c>
      <c r="DN11" s="91">
        <v>200</v>
      </c>
      <c r="DO11" s="91">
        <v>184</v>
      </c>
      <c r="DP11" s="136"/>
    </row>
    <row r="12" spans="1:120" s="103" customFormat="1" ht="15.75">
      <c r="A12" s="131">
        <v>10</v>
      </c>
      <c r="B12" s="154" t="s">
        <v>40</v>
      </c>
      <c r="C12" s="152" t="s">
        <v>38</v>
      </c>
      <c r="D12" s="155">
        <f t="shared" si="0"/>
        <v>195.18421052631578</v>
      </c>
      <c r="E12" s="162">
        <f t="shared" si="1"/>
        <v>76</v>
      </c>
      <c r="F12" s="157">
        <f t="shared" si="2"/>
        <v>14834</v>
      </c>
      <c r="G12" s="157">
        <f t="shared" si="3"/>
        <v>139</v>
      </c>
      <c r="H12" s="157">
        <f t="shared" si="4"/>
        <v>275</v>
      </c>
      <c r="I12" s="158">
        <f t="shared" si="5"/>
        <v>136</v>
      </c>
      <c r="J12" s="108">
        <v>142</v>
      </c>
      <c r="K12" s="93">
        <v>178</v>
      </c>
      <c r="L12" s="93">
        <v>170</v>
      </c>
      <c r="M12" s="93">
        <v>156</v>
      </c>
      <c r="N12" s="93">
        <v>208</v>
      </c>
      <c r="O12" s="93">
        <v>209</v>
      </c>
      <c r="P12" s="93">
        <v>198</v>
      </c>
      <c r="Q12" s="93">
        <v>139</v>
      </c>
      <c r="R12" s="95"/>
      <c r="S12" s="95"/>
      <c r="T12" s="95"/>
      <c r="U12" s="95"/>
      <c r="V12" s="93">
        <v>222</v>
      </c>
      <c r="W12" s="93">
        <v>180</v>
      </c>
      <c r="X12" s="93">
        <v>192</v>
      </c>
      <c r="Y12" s="93">
        <v>180</v>
      </c>
      <c r="Z12" s="93">
        <v>234</v>
      </c>
      <c r="AA12" s="93">
        <v>224</v>
      </c>
      <c r="AB12" s="93">
        <v>207</v>
      </c>
      <c r="AC12" s="93">
        <v>181</v>
      </c>
      <c r="AD12" s="141"/>
      <c r="AE12" s="136"/>
      <c r="AF12" s="136"/>
      <c r="AG12" s="136"/>
      <c r="AH12" s="136"/>
      <c r="AI12" s="136"/>
      <c r="AJ12" s="136"/>
      <c r="AK12" s="136"/>
      <c r="AL12" s="136"/>
      <c r="AM12" s="93">
        <v>199</v>
      </c>
      <c r="AN12" s="93">
        <v>213</v>
      </c>
      <c r="AO12" s="93">
        <v>220</v>
      </c>
      <c r="AP12" s="93">
        <v>183</v>
      </c>
      <c r="AQ12" s="93">
        <v>186</v>
      </c>
      <c r="AR12" s="93">
        <v>186</v>
      </c>
      <c r="AS12" s="93">
        <v>186</v>
      </c>
      <c r="AT12" s="93">
        <v>186</v>
      </c>
      <c r="AU12" s="93">
        <v>193</v>
      </c>
      <c r="AV12" s="93">
        <v>167</v>
      </c>
      <c r="AW12" s="93">
        <v>247</v>
      </c>
      <c r="AX12" s="93">
        <v>214</v>
      </c>
      <c r="AY12" s="141"/>
      <c r="AZ12" s="93">
        <v>247</v>
      </c>
      <c r="BA12" s="93">
        <v>167</v>
      </c>
      <c r="BB12" s="93">
        <v>190</v>
      </c>
      <c r="BC12" s="93">
        <v>174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93">
        <v>163</v>
      </c>
      <c r="BQ12" s="93">
        <v>200</v>
      </c>
      <c r="BR12" s="93">
        <v>275</v>
      </c>
      <c r="BS12" s="93">
        <v>191</v>
      </c>
      <c r="BT12" s="142"/>
      <c r="BU12" s="120">
        <v>205</v>
      </c>
      <c r="BV12" s="120">
        <v>170</v>
      </c>
      <c r="BW12" s="120">
        <v>209</v>
      </c>
      <c r="BX12" s="120">
        <v>230</v>
      </c>
      <c r="BY12" s="120">
        <v>219</v>
      </c>
      <c r="BZ12" s="120">
        <v>183</v>
      </c>
      <c r="CA12" s="120">
        <v>144</v>
      </c>
      <c r="CB12" s="120">
        <v>177</v>
      </c>
      <c r="CC12" s="120">
        <v>208</v>
      </c>
      <c r="CD12" s="120">
        <v>190</v>
      </c>
      <c r="CE12" s="120">
        <v>151</v>
      </c>
      <c r="CF12" s="120">
        <v>213</v>
      </c>
      <c r="CG12" s="136"/>
      <c r="CH12" s="136"/>
      <c r="CI12" s="136"/>
      <c r="CJ12" s="136"/>
      <c r="CK12" s="120">
        <v>168</v>
      </c>
      <c r="CL12" s="120">
        <v>254</v>
      </c>
      <c r="CM12" s="120">
        <v>166</v>
      </c>
      <c r="CN12" s="120">
        <v>177</v>
      </c>
      <c r="CO12" s="120">
        <v>224</v>
      </c>
      <c r="CP12" s="120">
        <v>217</v>
      </c>
      <c r="CQ12" s="120">
        <v>222</v>
      </c>
      <c r="CR12" s="120">
        <v>183</v>
      </c>
      <c r="CS12" s="120">
        <v>215</v>
      </c>
      <c r="CT12" s="120">
        <v>208</v>
      </c>
      <c r="CU12" s="120">
        <v>210</v>
      </c>
      <c r="CV12" s="120">
        <v>171</v>
      </c>
      <c r="CW12" s="120">
        <v>147</v>
      </c>
      <c r="CX12" s="120">
        <v>190</v>
      </c>
      <c r="CY12" s="120">
        <v>167</v>
      </c>
      <c r="CZ12" s="120">
        <v>203</v>
      </c>
      <c r="DA12" s="120">
        <v>210</v>
      </c>
      <c r="DB12" s="120">
        <v>190</v>
      </c>
      <c r="DC12" s="120">
        <v>182</v>
      </c>
      <c r="DD12" s="120">
        <v>215</v>
      </c>
      <c r="DE12" s="120">
        <v>183</v>
      </c>
      <c r="DF12" s="120">
        <v>204</v>
      </c>
      <c r="DG12" s="120">
        <v>216</v>
      </c>
      <c r="DH12" s="120">
        <v>209</v>
      </c>
      <c r="DI12" s="120">
        <v>170</v>
      </c>
      <c r="DJ12" s="120">
        <v>191</v>
      </c>
      <c r="DK12" s="120">
        <v>213</v>
      </c>
      <c r="DL12" s="120">
        <v>223</v>
      </c>
      <c r="DM12" s="136"/>
      <c r="DN12" s="136"/>
      <c r="DO12" s="136"/>
      <c r="DP12" s="136"/>
    </row>
    <row r="13" spans="1:120" s="103" customFormat="1" ht="16.5" thickBot="1">
      <c r="A13" s="131">
        <v>11</v>
      </c>
      <c r="B13" s="154" t="s">
        <v>12</v>
      </c>
      <c r="C13" s="152" t="s">
        <v>11</v>
      </c>
      <c r="D13" s="155">
        <f t="shared" si="0"/>
        <v>194.63541666666666</v>
      </c>
      <c r="E13" s="162">
        <f t="shared" si="1"/>
        <v>96</v>
      </c>
      <c r="F13" s="157">
        <f t="shared" si="2"/>
        <v>18685</v>
      </c>
      <c r="G13" s="157">
        <f t="shared" si="3"/>
        <v>113</v>
      </c>
      <c r="H13" s="157">
        <f t="shared" si="4"/>
        <v>256</v>
      </c>
      <c r="I13" s="158">
        <f t="shared" si="5"/>
        <v>143</v>
      </c>
      <c r="J13" s="111">
        <v>204</v>
      </c>
      <c r="K13" s="101">
        <v>202</v>
      </c>
      <c r="L13" s="101">
        <v>202</v>
      </c>
      <c r="M13" s="101">
        <v>256</v>
      </c>
      <c r="N13" s="101">
        <v>256</v>
      </c>
      <c r="O13" s="101">
        <v>193</v>
      </c>
      <c r="P13" s="101">
        <v>214</v>
      </c>
      <c r="Q13" s="101">
        <v>233</v>
      </c>
      <c r="R13" s="101">
        <v>233</v>
      </c>
      <c r="S13" s="101">
        <v>192</v>
      </c>
      <c r="T13" s="101">
        <v>214</v>
      </c>
      <c r="U13" s="101">
        <v>236</v>
      </c>
      <c r="V13" s="101">
        <v>166</v>
      </c>
      <c r="W13" s="101">
        <v>234</v>
      </c>
      <c r="X13" s="101">
        <v>153</v>
      </c>
      <c r="Y13" s="101">
        <v>146</v>
      </c>
      <c r="Z13" s="101">
        <v>169</v>
      </c>
      <c r="AA13" s="101">
        <v>172</v>
      </c>
      <c r="AB13" s="101">
        <v>191</v>
      </c>
      <c r="AC13" s="101">
        <v>193</v>
      </c>
      <c r="AD13" s="143"/>
      <c r="AE13" s="101">
        <v>188</v>
      </c>
      <c r="AF13" s="101">
        <v>240</v>
      </c>
      <c r="AG13" s="101">
        <v>183</v>
      </c>
      <c r="AH13" s="101">
        <v>208</v>
      </c>
      <c r="AI13" s="102"/>
      <c r="AJ13" s="102"/>
      <c r="AK13" s="102"/>
      <c r="AL13" s="102"/>
      <c r="AM13" s="101">
        <v>204</v>
      </c>
      <c r="AN13" s="101">
        <v>173</v>
      </c>
      <c r="AO13" s="101">
        <v>168</v>
      </c>
      <c r="AP13" s="101">
        <v>190</v>
      </c>
      <c r="AQ13" s="101">
        <v>147</v>
      </c>
      <c r="AR13" s="101">
        <v>164</v>
      </c>
      <c r="AS13" s="101">
        <v>232</v>
      </c>
      <c r="AT13" s="101">
        <v>193</v>
      </c>
      <c r="AU13" s="101">
        <v>190</v>
      </c>
      <c r="AV13" s="101">
        <v>191</v>
      </c>
      <c r="AW13" s="101">
        <v>178</v>
      </c>
      <c r="AX13" s="101">
        <v>196</v>
      </c>
      <c r="AY13" s="143"/>
      <c r="AZ13" s="101">
        <v>237</v>
      </c>
      <c r="BA13" s="101">
        <v>222</v>
      </c>
      <c r="BB13" s="101">
        <v>181</v>
      </c>
      <c r="BC13" s="101">
        <v>169</v>
      </c>
      <c r="BD13" s="101">
        <v>248</v>
      </c>
      <c r="BE13" s="101">
        <v>172</v>
      </c>
      <c r="BF13" s="101">
        <v>190</v>
      </c>
      <c r="BG13" s="101">
        <v>246</v>
      </c>
      <c r="BH13" s="101">
        <v>189</v>
      </c>
      <c r="BI13" s="101">
        <v>246</v>
      </c>
      <c r="BJ13" s="101">
        <v>189</v>
      </c>
      <c r="BK13" s="101">
        <v>233</v>
      </c>
      <c r="BL13" s="101">
        <v>172</v>
      </c>
      <c r="BM13" s="101">
        <v>193</v>
      </c>
      <c r="BN13" s="101">
        <v>225</v>
      </c>
      <c r="BO13" s="101">
        <v>197</v>
      </c>
      <c r="BP13" s="101">
        <v>195</v>
      </c>
      <c r="BQ13" s="101">
        <v>235</v>
      </c>
      <c r="BR13" s="101">
        <v>189</v>
      </c>
      <c r="BS13" s="101">
        <v>197</v>
      </c>
      <c r="BT13" s="144"/>
      <c r="BU13" s="101">
        <v>173</v>
      </c>
      <c r="BV13" s="101">
        <v>175</v>
      </c>
      <c r="BW13" s="101">
        <v>209</v>
      </c>
      <c r="BX13" s="101">
        <v>248</v>
      </c>
      <c r="BY13" s="101">
        <v>204</v>
      </c>
      <c r="BZ13" s="101">
        <v>200</v>
      </c>
      <c r="CA13" s="101">
        <v>185</v>
      </c>
      <c r="CB13" s="101">
        <v>208</v>
      </c>
      <c r="CC13" s="136"/>
      <c r="CD13" s="136"/>
      <c r="CE13" s="136"/>
      <c r="CF13" s="136"/>
      <c r="CG13" s="136"/>
      <c r="CH13" s="136"/>
      <c r="CI13" s="136"/>
      <c r="CJ13" s="136"/>
      <c r="CK13" s="101">
        <v>209</v>
      </c>
      <c r="CL13" s="101">
        <v>249</v>
      </c>
      <c r="CM13" s="101">
        <v>217</v>
      </c>
      <c r="CN13" s="101">
        <v>234</v>
      </c>
      <c r="CO13" s="101">
        <v>202</v>
      </c>
      <c r="CP13" s="101">
        <v>192</v>
      </c>
      <c r="CQ13" s="101">
        <v>171</v>
      </c>
      <c r="CR13" s="101">
        <v>165</v>
      </c>
      <c r="CS13" s="101">
        <v>186</v>
      </c>
      <c r="CT13" s="101">
        <v>113</v>
      </c>
      <c r="CU13" s="101">
        <v>185</v>
      </c>
      <c r="CV13" s="101">
        <v>149</v>
      </c>
      <c r="CW13" s="101">
        <v>156</v>
      </c>
      <c r="CX13" s="101">
        <v>180</v>
      </c>
      <c r="CY13" s="101">
        <v>184</v>
      </c>
      <c r="CZ13" s="101">
        <v>189</v>
      </c>
      <c r="DA13" s="101">
        <v>160</v>
      </c>
      <c r="DB13" s="101">
        <v>168</v>
      </c>
      <c r="DC13" s="101">
        <v>215</v>
      </c>
      <c r="DD13" s="101">
        <v>199</v>
      </c>
      <c r="DE13" s="101">
        <v>230</v>
      </c>
      <c r="DF13" s="101">
        <v>201</v>
      </c>
      <c r="DG13" s="101">
        <v>154</v>
      </c>
      <c r="DH13" s="101">
        <v>165</v>
      </c>
      <c r="DI13" s="101">
        <v>170</v>
      </c>
      <c r="DJ13" s="101">
        <v>192</v>
      </c>
      <c r="DK13" s="101">
        <v>195</v>
      </c>
      <c r="DL13" s="101">
        <v>151</v>
      </c>
      <c r="DM13" s="101">
        <v>185</v>
      </c>
      <c r="DN13" s="101">
        <v>167</v>
      </c>
      <c r="DO13" s="101">
        <v>164</v>
      </c>
      <c r="DP13" s="101">
        <v>157</v>
      </c>
    </row>
    <row r="14" spans="1:120" s="103" customFormat="1" ht="15.75">
      <c r="A14" s="131">
        <v>12</v>
      </c>
      <c r="B14" s="154" t="s">
        <v>44</v>
      </c>
      <c r="C14" s="152" t="s">
        <v>42</v>
      </c>
      <c r="D14" s="155">
        <f t="shared" si="0"/>
        <v>189.32407407407408</v>
      </c>
      <c r="E14" s="162">
        <f t="shared" si="1"/>
        <v>108</v>
      </c>
      <c r="F14" s="157">
        <f t="shared" si="2"/>
        <v>20447</v>
      </c>
      <c r="G14" s="157">
        <f t="shared" si="3"/>
        <v>139</v>
      </c>
      <c r="H14" s="157">
        <f t="shared" si="4"/>
        <v>248</v>
      </c>
      <c r="I14" s="158">
        <f t="shared" si="5"/>
        <v>109</v>
      </c>
      <c r="J14" s="109">
        <v>243</v>
      </c>
      <c r="K14" s="96">
        <v>171</v>
      </c>
      <c r="L14" s="96">
        <v>177</v>
      </c>
      <c r="M14" s="96">
        <v>170</v>
      </c>
      <c r="N14" s="96">
        <v>190</v>
      </c>
      <c r="O14" s="96">
        <v>195</v>
      </c>
      <c r="P14" s="96">
        <v>171</v>
      </c>
      <c r="Q14" s="96">
        <v>188</v>
      </c>
      <c r="R14" s="96">
        <v>163</v>
      </c>
      <c r="S14" s="96">
        <v>183</v>
      </c>
      <c r="T14" s="96">
        <v>186</v>
      </c>
      <c r="U14" s="96">
        <v>160</v>
      </c>
      <c r="V14" s="96">
        <v>224</v>
      </c>
      <c r="W14" s="96">
        <v>179</v>
      </c>
      <c r="X14" s="96">
        <v>206</v>
      </c>
      <c r="Y14" s="96">
        <v>235</v>
      </c>
      <c r="Z14" s="96">
        <v>178</v>
      </c>
      <c r="AA14" s="96">
        <v>190</v>
      </c>
      <c r="AB14" s="96">
        <v>188</v>
      </c>
      <c r="AC14" s="96">
        <v>246</v>
      </c>
      <c r="AD14" s="139"/>
      <c r="AE14" s="96">
        <v>220</v>
      </c>
      <c r="AF14" s="96">
        <v>160</v>
      </c>
      <c r="AG14" s="96">
        <v>248</v>
      </c>
      <c r="AH14" s="96">
        <v>194</v>
      </c>
      <c r="AI14" s="96">
        <v>200</v>
      </c>
      <c r="AJ14" s="96">
        <v>163</v>
      </c>
      <c r="AK14" s="96">
        <v>192</v>
      </c>
      <c r="AL14" s="96">
        <v>213</v>
      </c>
      <c r="AM14" s="96">
        <v>185</v>
      </c>
      <c r="AN14" s="96">
        <v>214</v>
      </c>
      <c r="AO14" s="96">
        <v>152</v>
      </c>
      <c r="AP14" s="96">
        <v>243</v>
      </c>
      <c r="AQ14" s="96">
        <v>179</v>
      </c>
      <c r="AR14" s="96">
        <v>235</v>
      </c>
      <c r="AS14" s="96">
        <v>225</v>
      </c>
      <c r="AT14" s="96">
        <v>210</v>
      </c>
      <c r="AU14" s="96">
        <v>190</v>
      </c>
      <c r="AV14" s="96">
        <v>174</v>
      </c>
      <c r="AW14" s="96">
        <v>203</v>
      </c>
      <c r="AX14" s="96">
        <v>196</v>
      </c>
      <c r="AY14" s="139"/>
      <c r="AZ14" s="96">
        <v>197</v>
      </c>
      <c r="BA14" s="96">
        <v>209</v>
      </c>
      <c r="BB14" s="96">
        <v>215</v>
      </c>
      <c r="BC14" s="96">
        <v>199</v>
      </c>
      <c r="BD14" s="96">
        <v>183</v>
      </c>
      <c r="BE14" s="96">
        <v>200</v>
      </c>
      <c r="BF14" s="96">
        <v>177</v>
      </c>
      <c r="BG14" s="96">
        <v>230</v>
      </c>
      <c r="BH14" s="96">
        <v>169</v>
      </c>
      <c r="BI14" s="96">
        <v>188</v>
      </c>
      <c r="BJ14" s="96">
        <v>167</v>
      </c>
      <c r="BK14" s="96">
        <v>155</v>
      </c>
      <c r="BL14" s="96">
        <v>149</v>
      </c>
      <c r="BM14" s="96">
        <v>181</v>
      </c>
      <c r="BN14" s="96">
        <v>183</v>
      </c>
      <c r="BO14" s="96">
        <v>193</v>
      </c>
      <c r="BP14" s="96">
        <v>169</v>
      </c>
      <c r="BQ14" s="96">
        <v>140</v>
      </c>
      <c r="BR14" s="96">
        <v>202</v>
      </c>
      <c r="BS14" s="96">
        <v>148</v>
      </c>
      <c r="BT14" s="140"/>
      <c r="BU14" s="137">
        <v>139</v>
      </c>
      <c r="BV14" s="137">
        <v>244</v>
      </c>
      <c r="BW14" s="137">
        <v>164</v>
      </c>
      <c r="BX14" s="137">
        <v>185</v>
      </c>
      <c r="BY14" s="137">
        <v>177</v>
      </c>
      <c r="BZ14" s="137">
        <v>172</v>
      </c>
      <c r="CA14" s="137">
        <v>168</v>
      </c>
      <c r="CB14" s="137">
        <v>178</v>
      </c>
      <c r="CC14" s="137">
        <v>181</v>
      </c>
      <c r="CD14" s="137">
        <v>211</v>
      </c>
      <c r="CE14" s="137">
        <v>166</v>
      </c>
      <c r="CF14" s="137">
        <v>214</v>
      </c>
      <c r="CG14" s="137">
        <v>179</v>
      </c>
      <c r="CH14" s="137">
        <v>227</v>
      </c>
      <c r="CI14" s="137">
        <v>191</v>
      </c>
      <c r="CJ14" s="137">
        <v>170</v>
      </c>
      <c r="CK14" s="137">
        <v>173</v>
      </c>
      <c r="CL14" s="137">
        <v>208</v>
      </c>
      <c r="CM14" s="137">
        <v>189</v>
      </c>
      <c r="CN14" s="137">
        <v>161</v>
      </c>
      <c r="CO14" s="137">
        <v>156</v>
      </c>
      <c r="CP14" s="137">
        <v>160</v>
      </c>
      <c r="CQ14" s="137">
        <v>179</v>
      </c>
      <c r="CR14" s="137">
        <v>146</v>
      </c>
      <c r="CS14" s="137">
        <v>177</v>
      </c>
      <c r="CT14" s="137">
        <v>194</v>
      </c>
      <c r="CU14" s="137">
        <v>194</v>
      </c>
      <c r="CV14" s="137">
        <v>183</v>
      </c>
      <c r="CW14" s="137">
        <v>191</v>
      </c>
      <c r="CX14" s="137">
        <v>189</v>
      </c>
      <c r="CY14" s="137">
        <v>182</v>
      </c>
      <c r="CZ14" s="137">
        <v>221</v>
      </c>
      <c r="DA14" s="137">
        <v>168</v>
      </c>
      <c r="DB14" s="137">
        <v>149</v>
      </c>
      <c r="DC14" s="137">
        <v>183</v>
      </c>
      <c r="DD14" s="137">
        <v>235</v>
      </c>
      <c r="DE14" s="137">
        <v>207</v>
      </c>
      <c r="DF14" s="137">
        <v>223</v>
      </c>
      <c r="DG14" s="137">
        <v>177</v>
      </c>
      <c r="DH14" s="137">
        <v>214</v>
      </c>
      <c r="DI14" s="137">
        <v>175</v>
      </c>
      <c r="DJ14" s="137">
        <v>178</v>
      </c>
      <c r="DK14" s="137">
        <v>187</v>
      </c>
      <c r="DL14" s="137">
        <v>212</v>
      </c>
      <c r="DM14" s="137">
        <v>220</v>
      </c>
      <c r="DN14" s="137">
        <v>168</v>
      </c>
      <c r="DO14" s="137">
        <v>177</v>
      </c>
      <c r="DP14" s="137">
        <v>212</v>
      </c>
    </row>
    <row r="15" spans="1:120" s="103" customFormat="1" ht="15.75">
      <c r="A15" s="131">
        <v>13</v>
      </c>
      <c r="B15" s="154" t="s">
        <v>18</v>
      </c>
      <c r="C15" s="152" t="s">
        <v>15</v>
      </c>
      <c r="D15" s="155">
        <f t="shared" si="0"/>
        <v>186.25</v>
      </c>
      <c r="E15" s="162">
        <f t="shared" si="1"/>
        <v>104</v>
      </c>
      <c r="F15" s="157">
        <f t="shared" si="2"/>
        <v>19370</v>
      </c>
      <c r="G15" s="157">
        <f t="shared" si="3"/>
        <v>113</v>
      </c>
      <c r="H15" s="157">
        <f t="shared" si="4"/>
        <v>257</v>
      </c>
      <c r="I15" s="158">
        <f t="shared" si="5"/>
        <v>144</v>
      </c>
      <c r="J15" s="108">
        <v>162</v>
      </c>
      <c r="K15" s="93">
        <v>200</v>
      </c>
      <c r="L15" s="93">
        <v>171</v>
      </c>
      <c r="M15" s="93">
        <v>198</v>
      </c>
      <c r="N15" s="93">
        <v>177</v>
      </c>
      <c r="O15" s="93">
        <v>156</v>
      </c>
      <c r="P15" s="93">
        <v>164</v>
      </c>
      <c r="Q15" s="93">
        <v>204</v>
      </c>
      <c r="R15" s="93">
        <v>239</v>
      </c>
      <c r="S15" s="93">
        <v>202</v>
      </c>
      <c r="T15" s="93">
        <v>113</v>
      </c>
      <c r="U15" s="93">
        <v>231</v>
      </c>
      <c r="V15" s="95"/>
      <c r="W15" s="95"/>
      <c r="X15" s="95"/>
      <c r="Y15" s="95"/>
      <c r="Z15" s="93">
        <v>180</v>
      </c>
      <c r="AA15" s="93">
        <v>178</v>
      </c>
      <c r="AB15" s="93">
        <v>157</v>
      </c>
      <c r="AC15" s="93">
        <v>176</v>
      </c>
      <c r="AD15" s="141"/>
      <c r="AE15" s="93">
        <v>157</v>
      </c>
      <c r="AF15" s="93">
        <v>155</v>
      </c>
      <c r="AG15" s="93">
        <v>208</v>
      </c>
      <c r="AH15" s="93">
        <v>212</v>
      </c>
      <c r="AI15" s="93">
        <v>174</v>
      </c>
      <c r="AJ15" s="93">
        <v>163</v>
      </c>
      <c r="AK15" s="93">
        <v>180</v>
      </c>
      <c r="AL15" s="93">
        <v>178</v>
      </c>
      <c r="AM15" s="93">
        <v>188</v>
      </c>
      <c r="AN15" s="93">
        <v>181</v>
      </c>
      <c r="AO15" s="93">
        <v>257</v>
      </c>
      <c r="AP15" s="93">
        <v>222</v>
      </c>
      <c r="AQ15" s="93">
        <v>135</v>
      </c>
      <c r="AR15" s="93">
        <v>143</v>
      </c>
      <c r="AS15" s="93">
        <v>150</v>
      </c>
      <c r="AT15" s="93">
        <v>180</v>
      </c>
      <c r="AU15" s="93">
        <v>169</v>
      </c>
      <c r="AV15" s="93">
        <v>194</v>
      </c>
      <c r="AW15" s="93">
        <v>183</v>
      </c>
      <c r="AX15" s="93">
        <v>182</v>
      </c>
      <c r="AY15" s="141"/>
      <c r="AZ15" s="93">
        <v>167</v>
      </c>
      <c r="BA15" s="93">
        <v>185</v>
      </c>
      <c r="BB15" s="93">
        <v>176</v>
      </c>
      <c r="BC15" s="93">
        <v>225</v>
      </c>
      <c r="BD15" s="93">
        <v>172</v>
      </c>
      <c r="BE15" s="93">
        <v>161</v>
      </c>
      <c r="BF15" s="93">
        <v>225</v>
      </c>
      <c r="BG15" s="93">
        <v>244</v>
      </c>
      <c r="BH15" s="93">
        <v>185</v>
      </c>
      <c r="BI15" s="93">
        <v>211</v>
      </c>
      <c r="BJ15" s="93">
        <v>217</v>
      </c>
      <c r="BK15" s="93">
        <v>232</v>
      </c>
      <c r="BL15" s="93">
        <v>192</v>
      </c>
      <c r="BM15" s="93">
        <v>180</v>
      </c>
      <c r="BN15" s="93">
        <v>169</v>
      </c>
      <c r="BO15" s="93">
        <v>232</v>
      </c>
      <c r="BP15" s="93">
        <v>195</v>
      </c>
      <c r="BQ15" s="93">
        <v>137</v>
      </c>
      <c r="BR15" s="93">
        <v>225</v>
      </c>
      <c r="BS15" s="93">
        <v>197</v>
      </c>
      <c r="BT15" s="142"/>
      <c r="BU15" s="120">
        <v>180</v>
      </c>
      <c r="BV15" s="120">
        <v>213</v>
      </c>
      <c r="BW15" s="120">
        <v>178</v>
      </c>
      <c r="BX15" s="120">
        <v>246</v>
      </c>
      <c r="BY15" s="120">
        <v>170</v>
      </c>
      <c r="BZ15" s="120">
        <v>182</v>
      </c>
      <c r="CA15" s="120">
        <v>212</v>
      </c>
      <c r="CB15" s="120">
        <v>223</v>
      </c>
      <c r="CC15" s="120">
        <v>172</v>
      </c>
      <c r="CD15" s="120">
        <v>193</v>
      </c>
      <c r="CE15" s="120">
        <v>217</v>
      </c>
      <c r="CF15" s="120">
        <v>204</v>
      </c>
      <c r="CG15" s="120">
        <v>195</v>
      </c>
      <c r="CH15" s="120">
        <v>204</v>
      </c>
      <c r="CI15" s="120">
        <v>185</v>
      </c>
      <c r="CJ15" s="120">
        <v>245</v>
      </c>
      <c r="CK15" s="120">
        <v>154</v>
      </c>
      <c r="CL15" s="120">
        <v>194</v>
      </c>
      <c r="CM15" s="120">
        <v>206</v>
      </c>
      <c r="CN15" s="120">
        <v>171</v>
      </c>
      <c r="CO15" s="120">
        <v>182</v>
      </c>
      <c r="CP15" s="120">
        <v>180</v>
      </c>
      <c r="CQ15" s="120">
        <v>189</v>
      </c>
      <c r="CR15" s="120">
        <v>177</v>
      </c>
      <c r="CS15" s="120">
        <v>174</v>
      </c>
      <c r="CT15" s="120">
        <v>142</v>
      </c>
      <c r="CU15" s="120">
        <v>168</v>
      </c>
      <c r="CV15" s="120">
        <v>201</v>
      </c>
      <c r="CW15" s="120">
        <v>149</v>
      </c>
      <c r="CX15" s="120">
        <v>235</v>
      </c>
      <c r="CY15" s="120">
        <v>183</v>
      </c>
      <c r="CZ15" s="120">
        <v>171</v>
      </c>
      <c r="DA15" s="120">
        <v>190</v>
      </c>
      <c r="DB15" s="120">
        <v>180</v>
      </c>
      <c r="DC15" s="120">
        <v>169</v>
      </c>
      <c r="DD15" s="120">
        <v>223</v>
      </c>
      <c r="DE15" s="120">
        <v>171</v>
      </c>
      <c r="DF15" s="120">
        <v>177</v>
      </c>
      <c r="DG15" s="120">
        <v>183</v>
      </c>
      <c r="DH15" s="120">
        <v>188</v>
      </c>
      <c r="DI15" s="120">
        <v>187</v>
      </c>
      <c r="DJ15" s="120">
        <v>154</v>
      </c>
      <c r="DK15" s="120">
        <v>163</v>
      </c>
      <c r="DL15" s="120">
        <v>194</v>
      </c>
      <c r="DM15" s="120">
        <v>199</v>
      </c>
      <c r="DN15" s="120">
        <v>147</v>
      </c>
      <c r="DO15" s="120">
        <v>162</v>
      </c>
      <c r="DP15" s="120">
        <v>142</v>
      </c>
    </row>
    <row r="16" spans="1:120" s="103" customFormat="1" ht="15.75">
      <c r="A16" s="131">
        <v>14</v>
      </c>
      <c r="B16" s="154" t="s">
        <v>17</v>
      </c>
      <c r="C16" s="152" t="s">
        <v>15</v>
      </c>
      <c r="D16" s="155">
        <f t="shared" si="0"/>
        <v>186.21153846153845</v>
      </c>
      <c r="E16" s="162">
        <f t="shared" si="1"/>
        <v>52</v>
      </c>
      <c r="F16" s="157">
        <f t="shared" si="2"/>
        <v>9683</v>
      </c>
      <c r="G16" s="157">
        <f t="shared" si="3"/>
        <v>146</v>
      </c>
      <c r="H16" s="157">
        <f t="shared" si="4"/>
        <v>256</v>
      </c>
      <c r="I16" s="158">
        <f t="shared" si="5"/>
        <v>110</v>
      </c>
      <c r="J16" s="150"/>
      <c r="K16" s="136"/>
      <c r="L16" s="136"/>
      <c r="M16" s="136"/>
      <c r="N16" s="92">
        <v>191</v>
      </c>
      <c r="O16" s="92">
        <v>210</v>
      </c>
      <c r="P16" s="92">
        <v>171</v>
      </c>
      <c r="Q16" s="92">
        <v>183</v>
      </c>
      <c r="R16" s="93">
        <v>180</v>
      </c>
      <c r="S16" s="93">
        <v>159</v>
      </c>
      <c r="T16" s="93">
        <v>176</v>
      </c>
      <c r="U16" s="93">
        <v>174</v>
      </c>
      <c r="V16" s="95"/>
      <c r="W16" s="95"/>
      <c r="X16" s="95"/>
      <c r="Y16" s="95"/>
      <c r="Z16" s="136"/>
      <c r="AA16" s="136"/>
      <c r="AB16" s="136"/>
      <c r="AC16" s="136"/>
      <c r="AD16" s="141"/>
      <c r="AE16" s="93">
        <v>211</v>
      </c>
      <c r="AF16" s="93">
        <v>200</v>
      </c>
      <c r="AG16" s="93">
        <v>214</v>
      </c>
      <c r="AH16" s="93">
        <v>242</v>
      </c>
      <c r="AI16" s="93">
        <v>203</v>
      </c>
      <c r="AJ16" s="93">
        <v>222</v>
      </c>
      <c r="AK16" s="93">
        <v>166</v>
      </c>
      <c r="AL16" s="93">
        <v>183</v>
      </c>
      <c r="AM16" s="93">
        <v>205</v>
      </c>
      <c r="AN16" s="93">
        <v>166</v>
      </c>
      <c r="AO16" s="93">
        <v>187</v>
      </c>
      <c r="AP16" s="93">
        <v>206</v>
      </c>
      <c r="AQ16" s="136"/>
      <c r="AR16" s="136"/>
      <c r="AS16" s="136"/>
      <c r="AT16" s="136"/>
      <c r="AU16" s="93">
        <v>179</v>
      </c>
      <c r="AV16" s="93">
        <v>198</v>
      </c>
      <c r="AW16" s="93">
        <v>226</v>
      </c>
      <c r="AX16" s="93">
        <v>149</v>
      </c>
      <c r="AY16" s="141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93">
        <v>163</v>
      </c>
      <c r="BM16" s="93">
        <v>158</v>
      </c>
      <c r="BN16" s="93">
        <v>172</v>
      </c>
      <c r="BO16" s="93">
        <v>158</v>
      </c>
      <c r="BP16" s="136"/>
      <c r="BQ16" s="136"/>
      <c r="BR16" s="136"/>
      <c r="BS16" s="136"/>
      <c r="BT16" s="142"/>
      <c r="BU16" s="120">
        <v>200</v>
      </c>
      <c r="BV16" s="120">
        <v>169</v>
      </c>
      <c r="BW16" s="120">
        <v>168</v>
      </c>
      <c r="BX16" s="120">
        <v>183</v>
      </c>
      <c r="BY16" s="120">
        <v>225</v>
      </c>
      <c r="BZ16" s="120">
        <v>190</v>
      </c>
      <c r="CA16" s="120">
        <v>203</v>
      </c>
      <c r="CB16" s="120">
        <v>199</v>
      </c>
      <c r="CC16" s="120">
        <v>179</v>
      </c>
      <c r="CD16" s="120">
        <v>191</v>
      </c>
      <c r="CE16" s="120">
        <v>175</v>
      </c>
      <c r="CF16" s="120">
        <v>168</v>
      </c>
      <c r="CG16" s="136"/>
      <c r="CH16" s="136"/>
      <c r="CI16" s="136"/>
      <c r="CJ16" s="136"/>
      <c r="CK16" s="120">
        <v>151</v>
      </c>
      <c r="CL16" s="120">
        <v>180</v>
      </c>
      <c r="CM16" s="120">
        <v>189</v>
      </c>
      <c r="CN16" s="120">
        <v>256</v>
      </c>
      <c r="CO16" s="120">
        <v>212</v>
      </c>
      <c r="CP16" s="120">
        <v>146</v>
      </c>
      <c r="CQ16" s="120">
        <v>161</v>
      </c>
      <c r="CR16" s="120">
        <v>190</v>
      </c>
      <c r="CS16" s="136"/>
      <c r="CT16" s="136"/>
      <c r="CU16" s="136"/>
      <c r="CV16" s="136"/>
      <c r="CW16" s="136"/>
      <c r="CX16" s="136"/>
      <c r="CY16" s="136"/>
      <c r="CZ16" s="136"/>
      <c r="DA16" s="120">
        <v>186</v>
      </c>
      <c r="DB16" s="120">
        <v>172</v>
      </c>
      <c r="DC16" s="120">
        <v>167</v>
      </c>
      <c r="DD16" s="120">
        <v>171</v>
      </c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</row>
    <row r="17" spans="1:120" s="103" customFormat="1" ht="16.5" thickBot="1">
      <c r="A17" s="131">
        <v>15</v>
      </c>
      <c r="B17" s="154" t="s">
        <v>3</v>
      </c>
      <c r="C17" s="152" t="s">
        <v>1</v>
      </c>
      <c r="D17" s="155">
        <f t="shared" si="0"/>
        <v>185.60185185185185</v>
      </c>
      <c r="E17" s="163">
        <f t="shared" si="1"/>
        <v>108</v>
      </c>
      <c r="F17" s="157">
        <f t="shared" si="2"/>
        <v>20045</v>
      </c>
      <c r="G17" s="157">
        <f t="shared" si="3"/>
        <v>129</v>
      </c>
      <c r="H17" s="157">
        <f t="shared" si="4"/>
        <v>276</v>
      </c>
      <c r="I17" s="158">
        <f t="shared" si="5"/>
        <v>147</v>
      </c>
      <c r="J17" s="116">
        <v>192</v>
      </c>
      <c r="K17" s="99">
        <v>227</v>
      </c>
      <c r="L17" s="99">
        <v>187</v>
      </c>
      <c r="M17" s="99">
        <v>186</v>
      </c>
      <c r="N17" s="99">
        <v>137</v>
      </c>
      <c r="O17" s="99">
        <v>191</v>
      </c>
      <c r="P17" s="99">
        <v>225</v>
      </c>
      <c r="Q17" s="99">
        <v>174</v>
      </c>
      <c r="R17" s="99">
        <v>211</v>
      </c>
      <c r="S17" s="99">
        <v>235</v>
      </c>
      <c r="T17" s="99">
        <v>159</v>
      </c>
      <c r="U17" s="99">
        <v>155</v>
      </c>
      <c r="V17" s="99">
        <v>194</v>
      </c>
      <c r="W17" s="99">
        <v>194</v>
      </c>
      <c r="X17" s="99">
        <v>223</v>
      </c>
      <c r="Y17" s="99">
        <v>202</v>
      </c>
      <c r="Z17" s="99">
        <v>183</v>
      </c>
      <c r="AA17" s="99">
        <v>173</v>
      </c>
      <c r="AB17" s="99">
        <v>208</v>
      </c>
      <c r="AC17" s="99">
        <v>205</v>
      </c>
      <c r="AD17" s="143"/>
      <c r="AE17" s="99">
        <v>188</v>
      </c>
      <c r="AF17" s="99">
        <v>213</v>
      </c>
      <c r="AG17" s="99">
        <v>212</v>
      </c>
      <c r="AH17" s="99">
        <v>214</v>
      </c>
      <c r="AI17" s="99">
        <v>194</v>
      </c>
      <c r="AJ17" s="99">
        <v>180</v>
      </c>
      <c r="AK17" s="99">
        <v>204</v>
      </c>
      <c r="AL17" s="99">
        <v>157</v>
      </c>
      <c r="AM17" s="99">
        <v>144</v>
      </c>
      <c r="AN17" s="99">
        <v>213</v>
      </c>
      <c r="AO17" s="99">
        <v>181</v>
      </c>
      <c r="AP17" s="99">
        <v>162</v>
      </c>
      <c r="AQ17" s="99">
        <v>129</v>
      </c>
      <c r="AR17" s="99">
        <v>157</v>
      </c>
      <c r="AS17" s="99">
        <v>176</v>
      </c>
      <c r="AT17" s="99">
        <v>186</v>
      </c>
      <c r="AU17" s="99">
        <v>186</v>
      </c>
      <c r="AV17" s="99">
        <v>178</v>
      </c>
      <c r="AW17" s="99">
        <v>205</v>
      </c>
      <c r="AX17" s="99">
        <v>238</v>
      </c>
      <c r="AY17" s="143"/>
      <c r="AZ17" s="99">
        <v>192</v>
      </c>
      <c r="BA17" s="99">
        <v>221</v>
      </c>
      <c r="BB17" s="99">
        <v>195</v>
      </c>
      <c r="BC17" s="99">
        <v>150</v>
      </c>
      <c r="BD17" s="99">
        <v>185</v>
      </c>
      <c r="BE17" s="99">
        <v>181</v>
      </c>
      <c r="BF17" s="99">
        <v>191</v>
      </c>
      <c r="BG17" s="99">
        <v>182</v>
      </c>
      <c r="BH17" s="99">
        <v>142</v>
      </c>
      <c r="BI17" s="99">
        <v>201</v>
      </c>
      <c r="BJ17" s="99">
        <v>190</v>
      </c>
      <c r="BK17" s="99">
        <v>251</v>
      </c>
      <c r="BL17" s="99">
        <v>173</v>
      </c>
      <c r="BM17" s="99">
        <v>168</v>
      </c>
      <c r="BN17" s="99">
        <v>178</v>
      </c>
      <c r="BO17" s="99">
        <v>171</v>
      </c>
      <c r="BP17" s="99">
        <v>192</v>
      </c>
      <c r="BQ17" s="99">
        <v>224</v>
      </c>
      <c r="BR17" s="99">
        <v>223</v>
      </c>
      <c r="BS17" s="99">
        <v>186</v>
      </c>
      <c r="BT17" s="144"/>
      <c r="BU17" s="124">
        <v>221</v>
      </c>
      <c r="BV17" s="124">
        <v>159</v>
      </c>
      <c r="BW17" s="124">
        <v>202</v>
      </c>
      <c r="BX17" s="124">
        <v>171</v>
      </c>
      <c r="BY17" s="124">
        <v>171</v>
      </c>
      <c r="BZ17" s="124">
        <v>223</v>
      </c>
      <c r="CA17" s="124">
        <v>204</v>
      </c>
      <c r="CB17" s="124">
        <v>167</v>
      </c>
      <c r="CC17" s="124">
        <v>255</v>
      </c>
      <c r="CD17" s="124">
        <v>150</v>
      </c>
      <c r="CE17" s="124">
        <v>158</v>
      </c>
      <c r="CF17" s="124">
        <v>276</v>
      </c>
      <c r="CG17" s="124">
        <v>184</v>
      </c>
      <c r="CH17" s="124">
        <v>187</v>
      </c>
      <c r="CI17" s="124">
        <v>195</v>
      </c>
      <c r="CJ17" s="124">
        <v>161</v>
      </c>
      <c r="CK17" s="124">
        <v>159</v>
      </c>
      <c r="CL17" s="124">
        <v>138</v>
      </c>
      <c r="CM17" s="124">
        <v>186</v>
      </c>
      <c r="CN17" s="124">
        <v>153</v>
      </c>
      <c r="CO17" s="124">
        <v>140</v>
      </c>
      <c r="CP17" s="124">
        <v>246</v>
      </c>
      <c r="CQ17" s="124">
        <v>161</v>
      </c>
      <c r="CR17" s="124">
        <v>177</v>
      </c>
      <c r="CS17" s="124">
        <v>211</v>
      </c>
      <c r="CT17" s="124">
        <v>152</v>
      </c>
      <c r="CU17" s="124">
        <v>170</v>
      </c>
      <c r="CV17" s="124">
        <v>160</v>
      </c>
      <c r="CW17" s="124">
        <v>205</v>
      </c>
      <c r="CX17" s="124">
        <v>188</v>
      </c>
      <c r="CY17" s="124">
        <v>168</v>
      </c>
      <c r="CZ17" s="124">
        <v>180</v>
      </c>
      <c r="DA17" s="124">
        <v>138</v>
      </c>
      <c r="DB17" s="124">
        <v>175</v>
      </c>
      <c r="DC17" s="124">
        <v>178</v>
      </c>
      <c r="DD17" s="124">
        <v>199</v>
      </c>
      <c r="DE17" s="124">
        <v>178</v>
      </c>
      <c r="DF17" s="124">
        <v>153</v>
      </c>
      <c r="DG17" s="124">
        <v>165</v>
      </c>
      <c r="DH17" s="124">
        <v>138</v>
      </c>
      <c r="DI17" s="124">
        <v>190</v>
      </c>
      <c r="DJ17" s="124">
        <v>200</v>
      </c>
      <c r="DK17" s="124">
        <v>159</v>
      </c>
      <c r="DL17" s="124">
        <v>213</v>
      </c>
      <c r="DM17" s="124">
        <v>143</v>
      </c>
      <c r="DN17" s="124">
        <v>183</v>
      </c>
      <c r="DO17" s="124">
        <v>177</v>
      </c>
      <c r="DP17" s="124">
        <v>204</v>
      </c>
    </row>
    <row r="18" spans="1:120" s="103" customFormat="1" ht="15.75">
      <c r="A18" s="131">
        <v>16</v>
      </c>
      <c r="B18" s="154" t="s">
        <v>37</v>
      </c>
      <c r="C18" s="152" t="s">
        <v>38</v>
      </c>
      <c r="D18" s="155">
        <f t="shared" si="0"/>
        <v>185.31645569620252</v>
      </c>
      <c r="E18" s="162">
        <f t="shared" si="1"/>
        <v>79</v>
      </c>
      <c r="F18" s="157">
        <f t="shared" si="2"/>
        <v>14640</v>
      </c>
      <c r="G18" s="157">
        <f t="shared" si="3"/>
        <v>125</v>
      </c>
      <c r="H18" s="157">
        <f t="shared" si="4"/>
        <v>246</v>
      </c>
      <c r="I18" s="158">
        <f t="shared" si="5"/>
        <v>121</v>
      </c>
      <c r="J18" s="105">
        <v>140</v>
      </c>
      <c r="K18" s="91">
        <v>171</v>
      </c>
      <c r="L18" s="91">
        <v>155</v>
      </c>
      <c r="M18" s="98">
        <v>184</v>
      </c>
      <c r="N18" s="97"/>
      <c r="O18" s="97"/>
      <c r="P18" s="97"/>
      <c r="Q18" s="97"/>
      <c r="R18" s="91">
        <v>179</v>
      </c>
      <c r="S18" s="91">
        <v>175</v>
      </c>
      <c r="T18" s="91">
        <v>194</v>
      </c>
      <c r="U18" s="91">
        <v>192</v>
      </c>
      <c r="V18" s="91">
        <v>206</v>
      </c>
      <c r="W18" s="91">
        <v>192</v>
      </c>
      <c r="X18" s="91">
        <v>198</v>
      </c>
      <c r="Y18" s="91">
        <v>166</v>
      </c>
      <c r="Z18" s="97"/>
      <c r="AA18" s="97"/>
      <c r="AB18" s="97"/>
      <c r="AC18" s="97"/>
      <c r="AD18" s="139"/>
      <c r="AE18" s="91">
        <v>240</v>
      </c>
      <c r="AF18" s="91">
        <v>186</v>
      </c>
      <c r="AG18" s="91">
        <v>220</v>
      </c>
      <c r="AH18" s="98">
        <v>188</v>
      </c>
      <c r="AI18" s="96">
        <v>180</v>
      </c>
      <c r="AJ18" s="96">
        <v>183</v>
      </c>
      <c r="AK18" s="96">
        <v>163</v>
      </c>
      <c r="AL18" s="96">
        <v>225</v>
      </c>
      <c r="AM18" s="97"/>
      <c r="AN18" s="91">
        <v>160</v>
      </c>
      <c r="AO18" s="91">
        <v>223</v>
      </c>
      <c r="AP18" s="91">
        <v>192</v>
      </c>
      <c r="AQ18" s="91">
        <v>194</v>
      </c>
      <c r="AR18" s="91">
        <v>178</v>
      </c>
      <c r="AS18" s="91">
        <v>217</v>
      </c>
      <c r="AT18" s="91">
        <v>237</v>
      </c>
      <c r="AU18" s="91">
        <v>246</v>
      </c>
      <c r="AV18" s="91">
        <v>176</v>
      </c>
      <c r="AW18" s="91">
        <v>210</v>
      </c>
      <c r="AX18" s="91">
        <v>201</v>
      </c>
      <c r="AY18" s="139"/>
      <c r="AZ18" s="91">
        <v>222</v>
      </c>
      <c r="BA18" s="91">
        <v>181</v>
      </c>
      <c r="BB18" s="91">
        <v>177</v>
      </c>
      <c r="BC18" s="98">
        <v>198</v>
      </c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1">
        <v>185</v>
      </c>
      <c r="BQ18" s="91">
        <v>144</v>
      </c>
      <c r="BR18" s="91">
        <v>216</v>
      </c>
      <c r="BS18" s="91">
        <v>201</v>
      </c>
      <c r="BT18" s="140"/>
      <c r="BU18" s="136"/>
      <c r="BV18" s="136"/>
      <c r="BW18" s="136"/>
      <c r="BX18" s="136"/>
      <c r="BY18" s="136"/>
      <c r="BZ18" s="136"/>
      <c r="CA18" s="136"/>
      <c r="CB18" s="136"/>
      <c r="CC18" s="91">
        <v>125</v>
      </c>
      <c r="CD18" s="91">
        <v>177</v>
      </c>
      <c r="CE18" s="91">
        <v>131</v>
      </c>
      <c r="CF18" s="91">
        <v>173</v>
      </c>
      <c r="CG18" s="91">
        <v>187</v>
      </c>
      <c r="CH18" s="91">
        <v>170</v>
      </c>
      <c r="CI18" s="91">
        <v>196</v>
      </c>
      <c r="CJ18" s="91">
        <v>157</v>
      </c>
      <c r="CK18" s="91">
        <v>220</v>
      </c>
      <c r="CL18" s="91">
        <v>180</v>
      </c>
      <c r="CM18" s="91">
        <v>154</v>
      </c>
      <c r="CN18" s="91">
        <v>201</v>
      </c>
      <c r="CO18" s="91">
        <v>191</v>
      </c>
      <c r="CP18" s="91">
        <v>211</v>
      </c>
      <c r="CQ18" s="91">
        <v>178</v>
      </c>
      <c r="CR18" s="91">
        <v>201</v>
      </c>
      <c r="CS18" s="91">
        <v>141</v>
      </c>
      <c r="CT18" s="91">
        <v>173</v>
      </c>
      <c r="CU18" s="91">
        <v>195</v>
      </c>
      <c r="CV18" s="91">
        <v>191</v>
      </c>
      <c r="CW18" s="91">
        <v>184</v>
      </c>
      <c r="CX18" s="91">
        <v>204</v>
      </c>
      <c r="CY18" s="91">
        <v>190</v>
      </c>
      <c r="CZ18" s="91">
        <v>182</v>
      </c>
      <c r="DA18" s="91">
        <v>190</v>
      </c>
      <c r="DB18" s="91">
        <v>178</v>
      </c>
      <c r="DC18" s="91">
        <v>187</v>
      </c>
      <c r="DD18" s="91">
        <v>147</v>
      </c>
      <c r="DE18" s="91">
        <v>148</v>
      </c>
      <c r="DF18" s="91">
        <v>202</v>
      </c>
      <c r="DG18" s="91">
        <v>190</v>
      </c>
      <c r="DH18" s="91">
        <v>194</v>
      </c>
      <c r="DI18" s="91">
        <v>172</v>
      </c>
      <c r="DJ18" s="91">
        <v>187</v>
      </c>
      <c r="DK18" s="91">
        <v>155</v>
      </c>
      <c r="DL18" s="91">
        <v>201</v>
      </c>
      <c r="DM18" s="91">
        <v>180</v>
      </c>
      <c r="DN18" s="91">
        <v>158</v>
      </c>
      <c r="DO18" s="91">
        <v>173</v>
      </c>
      <c r="DP18" s="91">
        <v>171</v>
      </c>
    </row>
    <row r="19" spans="1:120" s="103" customFormat="1" ht="15.75" customHeight="1">
      <c r="A19" s="131">
        <v>17</v>
      </c>
      <c r="B19" s="154" t="s">
        <v>27</v>
      </c>
      <c r="C19" s="152" t="s">
        <v>24</v>
      </c>
      <c r="D19" s="155">
        <f t="shared" si="0"/>
        <v>183.97058823529412</v>
      </c>
      <c r="E19" s="162">
        <f t="shared" si="1"/>
        <v>68</v>
      </c>
      <c r="F19" s="157">
        <f t="shared" si="2"/>
        <v>12510</v>
      </c>
      <c r="G19" s="157">
        <f t="shared" si="3"/>
        <v>129</v>
      </c>
      <c r="H19" s="157">
        <f t="shared" si="4"/>
        <v>237</v>
      </c>
      <c r="I19" s="158">
        <f t="shared" si="5"/>
        <v>108</v>
      </c>
      <c r="J19" s="150"/>
      <c r="K19" s="136"/>
      <c r="L19" s="136"/>
      <c r="M19" s="136"/>
      <c r="N19" s="93">
        <v>212</v>
      </c>
      <c r="O19" s="93">
        <v>225</v>
      </c>
      <c r="P19" s="93">
        <v>166</v>
      </c>
      <c r="Q19" s="93">
        <v>235</v>
      </c>
      <c r="R19" s="93">
        <v>177</v>
      </c>
      <c r="S19" s="93">
        <v>171</v>
      </c>
      <c r="T19" s="93">
        <v>155</v>
      </c>
      <c r="U19" s="93">
        <v>211</v>
      </c>
      <c r="V19" s="136"/>
      <c r="W19" s="136"/>
      <c r="X19" s="136"/>
      <c r="Y19" s="136"/>
      <c r="Z19" s="93">
        <v>192</v>
      </c>
      <c r="AA19" s="93">
        <v>172</v>
      </c>
      <c r="AB19" s="93">
        <v>193</v>
      </c>
      <c r="AC19" s="93">
        <v>144</v>
      </c>
      <c r="AD19" s="141"/>
      <c r="AE19" s="92">
        <v>199</v>
      </c>
      <c r="AF19" s="92">
        <v>184</v>
      </c>
      <c r="AG19" s="92">
        <v>205</v>
      </c>
      <c r="AH19" s="92">
        <v>183</v>
      </c>
      <c r="AI19" s="92">
        <v>157</v>
      </c>
      <c r="AJ19" s="92">
        <v>223</v>
      </c>
      <c r="AK19" s="92">
        <v>222</v>
      </c>
      <c r="AL19" s="92">
        <v>190</v>
      </c>
      <c r="AM19" s="92">
        <v>175</v>
      </c>
      <c r="AN19" s="92">
        <v>222</v>
      </c>
      <c r="AO19" s="92">
        <v>196</v>
      </c>
      <c r="AP19" s="92">
        <v>235</v>
      </c>
      <c r="AQ19" s="95"/>
      <c r="AR19" s="95"/>
      <c r="AS19" s="95"/>
      <c r="AT19" s="95"/>
      <c r="AU19" s="92">
        <v>140</v>
      </c>
      <c r="AV19" s="92">
        <v>179</v>
      </c>
      <c r="AW19" s="92">
        <v>220</v>
      </c>
      <c r="AX19" s="92">
        <v>169</v>
      </c>
      <c r="AY19" s="141"/>
      <c r="AZ19" s="136"/>
      <c r="BA19" s="136"/>
      <c r="BB19" s="136"/>
      <c r="BC19" s="136"/>
      <c r="BD19" s="136"/>
      <c r="BE19" s="136"/>
      <c r="BF19" s="136"/>
      <c r="BG19" s="136"/>
      <c r="BH19" s="93">
        <v>162</v>
      </c>
      <c r="BI19" s="93">
        <v>179</v>
      </c>
      <c r="BJ19" s="93">
        <v>168</v>
      </c>
      <c r="BK19" s="93">
        <v>182</v>
      </c>
      <c r="BL19" s="136"/>
      <c r="BM19" s="136"/>
      <c r="BN19" s="136"/>
      <c r="BO19" s="136"/>
      <c r="BP19" s="136"/>
      <c r="BQ19" s="136"/>
      <c r="BR19" s="136"/>
      <c r="BS19" s="136"/>
      <c r="BT19" s="142"/>
      <c r="BU19" s="120">
        <v>211</v>
      </c>
      <c r="BV19" s="120">
        <v>218</v>
      </c>
      <c r="BW19" s="120">
        <v>170</v>
      </c>
      <c r="BX19" s="120">
        <v>176</v>
      </c>
      <c r="BY19" s="120">
        <v>160</v>
      </c>
      <c r="BZ19" s="120">
        <v>157</v>
      </c>
      <c r="CA19" s="120">
        <v>160</v>
      </c>
      <c r="CB19" s="120">
        <v>177</v>
      </c>
      <c r="CC19" s="120">
        <v>206</v>
      </c>
      <c r="CD19" s="120">
        <v>176</v>
      </c>
      <c r="CE19" s="120">
        <v>237</v>
      </c>
      <c r="CF19" s="120">
        <v>181</v>
      </c>
      <c r="CG19" s="136"/>
      <c r="CH19" s="136"/>
      <c r="CI19" s="136"/>
      <c r="CJ19" s="136"/>
      <c r="CK19" s="120">
        <v>167</v>
      </c>
      <c r="CL19" s="120">
        <v>155</v>
      </c>
      <c r="CM19" s="120">
        <v>193</v>
      </c>
      <c r="CN19" s="120">
        <v>173</v>
      </c>
      <c r="CO19" s="120">
        <v>201</v>
      </c>
      <c r="CP19" s="120">
        <v>187</v>
      </c>
      <c r="CQ19" s="120">
        <v>224</v>
      </c>
      <c r="CR19" s="120">
        <v>178</v>
      </c>
      <c r="CS19" s="120">
        <v>173</v>
      </c>
      <c r="CT19" s="120">
        <v>166</v>
      </c>
      <c r="CU19" s="120">
        <v>191</v>
      </c>
      <c r="CV19" s="120">
        <v>159</v>
      </c>
      <c r="CW19" s="136"/>
      <c r="CX19" s="136"/>
      <c r="CY19" s="136"/>
      <c r="CZ19" s="136"/>
      <c r="DA19" s="120">
        <v>136</v>
      </c>
      <c r="DB19" s="120">
        <v>129</v>
      </c>
      <c r="DC19" s="120">
        <v>195</v>
      </c>
      <c r="DD19" s="120">
        <v>198</v>
      </c>
      <c r="DE19" s="136"/>
      <c r="DF19" s="136"/>
      <c r="DG19" s="136"/>
      <c r="DH19" s="136"/>
      <c r="DI19" s="120">
        <v>138</v>
      </c>
      <c r="DJ19" s="120">
        <v>205</v>
      </c>
      <c r="DK19" s="120">
        <v>182</v>
      </c>
      <c r="DL19" s="120">
        <v>212</v>
      </c>
      <c r="DM19" s="120">
        <v>169</v>
      </c>
      <c r="DN19" s="120">
        <v>155</v>
      </c>
      <c r="DO19" s="120">
        <v>192</v>
      </c>
      <c r="DP19" s="120">
        <v>160</v>
      </c>
    </row>
    <row r="20" spans="1:120" s="103" customFormat="1" ht="16.5" thickBot="1">
      <c r="A20" s="131">
        <v>18</v>
      </c>
      <c r="B20" s="154" t="s">
        <v>32</v>
      </c>
      <c r="C20" s="152" t="s">
        <v>30</v>
      </c>
      <c r="D20" s="155">
        <f t="shared" si="0"/>
        <v>183.91919191919192</v>
      </c>
      <c r="E20" s="162">
        <f t="shared" si="1"/>
        <v>99</v>
      </c>
      <c r="F20" s="157">
        <f t="shared" si="2"/>
        <v>18208</v>
      </c>
      <c r="G20" s="157">
        <f t="shared" si="3"/>
        <v>136</v>
      </c>
      <c r="H20" s="157">
        <f t="shared" si="4"/>
        <v>269</v>
      </c>
      <c r="I20" s="158">
        <f t="shared" si="5"/>
        <v>133</v>
      </c>
      <c r="J20" s="116">
        <v>186</v>
      </c>
      <c r="K20" s="99">
        <v>178</v>
      </c>
      <c r="L20" s="99">
        <v>144</v>
      </c>
      <c r="M20" s="99">
        <v>212</v>
      </c>
      <c r="N20" s="99">
        <v>177</v>
      </c>
      <c r="O20" s="99">
        <v>154</v>
      </c>
      <c r="P20" s="99">
        <v>171</v>
      </c>
      <c r="Q20" s="99">
        <v>171</v>
      </c>
      <c r="R20" s="102"/>
      <c r="S20" s="102"/>
      <c r="T20" s="102"/>
      <c r="U20" s="102"/>
      <c r="V20" s="99">
        <v>192</v>
      </c>
      <c r="W20" s="99">
        <v>238</v>
      </c>
      <c r="X20" s="99">
        <v>171</v>
      </c>
      <c r="Y20" s="99">
        <v>199</v>
      </c>
      <c r="Z20" s="99">
        <v>201</v>
      </c>
      <c r="AA20" s="99">
        <v>181</v>
      </c>
      <c r="AB20" s="99">
        <v>192</v>
      </c>
      <c r="AC20" s="99">
        <v>191</v>
      </c>
      <c r="AD20" s="143"/>
      <c r="AE20" s="99">
        <v>171</v>
      </c>
      <c r="AF20" s="99">
        <v>190</v>
      </c>
      <c r="AG20" s="99">
        <v>192</v>
      </c>
      <c r="AH20" s="99">
        <v>211</v>
      </c>
      <c r="AI20" s="102"/>
      <c r="AJ20" s="102"/>
      <c r="AK20" s="102"/>
      <c r="AL20" s="102"/>
      <c r="AM20" s="99">
        <v>153</v>
      </c>
      <c r="AN20" s="99">
        <v>161</v>
      </c>
      <c r="AO20" s="99">
        <v>182</v>
      </c>
      <c r="AP20" s="99">
        <v>163</v>
      </c>
      <c r="AQ20" s="99">
        <v>168</v>
      </c>
      <c r="AR20" s="99">
        <v>139</v>
      </c>
      <c r="AS20" s="99">
        <v>136</v>
      </c>
      <c r="AT20" s="99">
        <v>234</v>
      </c>
      <c r="AU20" s="99">
        <v>168</v>
      </c>
      <c r="AV20" s="99">
        <v>202</v>
      </c>
      <c r="AW20" s="99">
        <v>151</v>
      </c>
      <c r="AX20" s="99">
        <v>168</v>
      </c>
      <c r="AY20" s="143"/>
      <c r="AZ20" s="101">
        <v>150</v>
      </c>
      <c r="BA20" s="101">
        <v>171</v>
      </c>
      <c r="BB20" s="101">
        <v>159</v>
      </c>
      <c r="BC20" s="101">
        <v>190</v>
      </c>
      <c r="BD20" s="101">
        <v>151</v>
      </c>
      <c r="BE20" s="101">
        <v>192</v>
      </c>
      <c r="BF20" s="101">
        <v>200</v>
      </c>
      <c r="BG20" s="101">
        <v>151</v>
      </c>
      <c r="BH20" s="101">
        <v>224</v>
      </c>
      <c r="BI20" s="101">
        <v>191</v>
      </c>
      <c r="BJ20" s="101">
        <v>208</v>
      </c>
      <c r="BK20" s="101">
        <v>178</v>
      </c>
      <c r="BL20" s="101">
        <v>166</v>
      </c>
      <c r="BM20" s="101">
        <v>209</v>
      </c>
      <c r="BN20" s="101">
        <v>243</v>
      </c>
      <c r="BO20" s="101">
        <v>164</v>
      </c>
      <c r="BP20" s="101">
        <v>182</v>
      </c>
      <c r="BQ20" s="101">
        <v>189</v>
      </c>
      <c r="BR20" s="101">
        <v>215</v>
      </c>
      <c r="BS20" s="101">
        <v>172</v>
      </c>
      <c r="BT20" s="144"/>
      <c r="BU20" s="101">
        <v>166</v>
      </c>
      <c r="BV20" s="101">
        <v>223</v>
      </c>
      <c r="BW20" s="101">
        <v>159</v>
      </c>
      <c r="BX20" s="101">
        <v>191</v>
      </c>
      <c r="BY20" s="101">
        <v>181</v>
      </c>
      <c r="BZ20" s="101">
        <v>232</v>
      </c>
      <c r="CA20" s="101">
        <v>269</v>
      </c>
      <c r="CB20" s="101">
        <v>209</v>
      </c>
      <c r="CC20" s="101">
        <v>161</v>
      </c>
      <c r="CD20" s="101">
        <v>157</v>
      </c>
      <c r="CE20" s="101">
        <v>174</v>
      </c>
      <c r="CF20" s="101">
        <v>143</v>
      </c>
      <c r="CG20" s="101">
        <v>193</v>
      </c>
      <c r="CH20" s="101">
        <v>235</v>
      </c>
      <c r="CI20" s="101">
        <v>234</v>
      </c>
      <c r="CJ20" s="101">
        <v>171</v>
      </c>
      <c r="CK20" s="101">
        <v>213</v>
      </c>
      <c r="CL20" s="101">
        <v>225</v>
      </c>
      <c r="CM20" s="101">
        <v>202</v>
      </c>
      <c r="CN20" s="101">
        <v>211</v>
      </c>
      <c r="CO20" s="101">
        <v>142</v>
      </c>
      <c r="CP20" s="101">
        <v>178</v>
      </c>
      <c r="CQ20" s="101">
        <v>168</v>
      </c>
      <c r="CR20" s="101">
        <v>212</v>
      </c>
      <c r="CS20" s="101">
        <v>193</v>
      </c>
      <c r="CT20" s="101">
        <v>156</v>
      </c>
      <c r="CU20" s="101">
        <v>192</v>
      </c>
      <c r="CV20" s="101">
        <v>187</v>
      </c>
      <c r="CW20" s="101">
        <v>185</v>
      </c>
      <c r="CX20" s="101">
        <v>164</v>
      </c>
      <c r="CY20" s="101">
        <v>159</v>
      </c>
      <c r="CZ20" s="101">
        <v>174</v>
      </c>
      <c r="DA20" s="101">
        <v>165</v>
      </c>
      <c r="DB20" s="101">
        <v>214</v>
      </c>
      <c r="DC20" s="101">
        <v>157</v>
      </c>
      <c r="DD20" s="101">
        <v>153</v>
      </c>
      <c r="DE20" s="101">
        <v>210</v>
      </c>
      <c r="DF20" s="101">
        <v>193</v>
      </c>
      <c r="DG20" s="101">
        <v>163</v>
      </c>
      <c r="DH20" s="101">
        <v>169</v>
      </c>
      <c r="DI20" s="101">
        <v>203</v>
      </c>
      <c r="DJ20" s="101">
        <v>198</v>
      </c>
      <c r="DK20" s="101">
        <v>179</v>
      </c>
      <c r="DL20" s="101">
        <v>182</v>
      </c>
      <c r="DM20" s="101">
        <v>198</v>
      </c>
      <c r="DN20" s="101">
        <v>160</v>
      </c>
      <c r="DO20" s="101">
        <v>153</v>
      </c>
      <c r="DP20" s="101"/>
    </row>
    <row r="21" spans="1:120" s="103" customFormat="1" ht="15.75">
      <c r="A21" s="131">
        <v>19</v>
      </c>
      <c r="B21" s="154" t="s">
        <v>25</v>
      </c>
      <c r="C21" s="152" t="s">
        <v>24</v>
      </c>
      <c r="D21" s="155">
        <f t="shared" si="0"/>
        <v>182.80555555555554</v>
      </c>
      <c r="E21" s="162">
        <f t="shared" si="1"/>
        <v>72</v>
      </c>
      <c r="F21" s="157">
        <f t="shared" si="2"/>
        <v>13162</v>
      </c>
      <c r="G21" s="157">
        <f t="shared" si="3"/>
        <v>135</v>
      </c>
      <c r="H21" s="157">
        <f t="shared" si="4"/>
        <v>259</v>
      </c>
      <c r="I21" s="158">
        <f t="shared" si="5"/>
        <v>124</v>
      </c>
      <c r="J21" s="105">
        <v>244</v>
      </c>
      <c r="K21" s="91">
        <v>205</v>
      </c>
      <c r="L21" s="91">
        <v>155</v>
      </c>
      <c r="M21" s="91">
        <v>232</v>
      </c>
      <c r="N21" s="91">
        <v>177</v>
      </c>
      <c r="O21" s="91">
        <v>180</v>
      </c>
      <c r="P21" s="91">
        <v>150</v>
      </c>
      <c r="Q21" s="91">
        <v>245</v>
      </c>
      <c r="R21" s="97"/>
      <c r="S21" s="97"/>
      <c r="T21" s="97"/>
      <c r="U21" s="97"/>
      <c r="V21" s="91">
        <v>171</v>
      </c>
      <c r="W21" s="91">
        <v>187</v>
      </c>
      <c r="X21" s="91">
        <v>169</v>
      </c>
      <c r="Y21" s="91">
        <v>156</v>
      </c>
      <c r="Z21" s="97"/>
      <c r="AA21" s="97"/>
      <c r="AB21" s="97"/>
      <c r="AC21" s="97"/>
      <c r="AD21" s="139"/>
      <c r="AE21" s="91">
        <v>201</v>
      </c>
      <c r="AF21" s="91">
        <v>192</v>
      </c>
      <c r="AG21" s="91">
        <v>191</v>
      </c>
      <c r="AH21" s="91">
        <v>173</v>
      </c>
      <c r="AI21" s="97"/>
      <c r="AJ21" s="97"/>
      <c r="AK21" s="97"/>
      <c r="AL21" s="97"/>
      <c r="AM21" s="91">
        <v>178</v>
      </c>
      <c r="AN21" s="91">
        <v>259</v>
      </c>
      <c r="AO21" s="91">
        <v>201</v>
      </c>
      <c r="AP21" s="91">
        <v>212</v>
      </c>
      <c r="AQ21" s="91">
        <v>191</v>
      </c>
      <c r="AR21" s="91">
        <v>171</v>
      </c>
      <c r="AS21" s="91">
        <v>212</v>
      </c>
      <c r="AT21" s="91">
        <v>227</v>
      </c>
      <c r="AU21" s="91">
        <v>194</v>
      </c>
      <c r="AV21" s="91">
        <v>174</v>
      </c>
      <c r="AW21" s="91">
        <v>226</v>
      </c>
      <c r="AX21" s="91">
        <v>169</v>
      </c>
      <c r="AY21" s="139"/>
      <c r="AZ21" s="91">
        <v>188</v>
      </c>
      <c r="BA21" s="91">
        <v>174</v>
      </c>
      <c r="BB21" s="91">
        <v>173</v>
      </c>
      <c r="BC21" s="91">
        <v>191</v>
      </c>
      <c r="BD21" s="91">
        <v>221</v>
      </c>
      <c r="BE21" s="91">
        <v>183</v>
      </c>
      <c r="BF21" s="91">
        <v>171</v>
      </c>
      <c r="BG21" s="91">
        <v>162</v>
      </c>
      <c r="BH21" s="97"/>
      <c r="BI21" s="97"/>
      <c r="BJ21" s="97"/>
      <c r="BK21" s="97"/>
      <c r="BL21" s="91">
        <v>201</v>
      </c>
      <c r="BM21" s="91">
        <v>146</v>
      </c>
      <c r="BN21" s="91">
        <v>160</v>
      </c>
      <c r="BO21" s="91">
        <v>190</v>
      </c>
      <c r="BP21" s="91">
        <v>160</v>
      </c>
      <c r="BQ21" s="105">
        <v>196</v>
      </c>
      <c r="BR21" s="91">
        <v>135</v>
      </c>
      <c r="BS21" s="91">
        <v>175</v>
      </c>
      <c r="BT21" s="140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91">
        <v>191</v>
      </c>
      <c r="CH21" s="91">
        <v>182</v>
      </c>
      <c r="CI21" s="91">
        <v>156</v>
      </c>
      <c r="CJ21" s="91">
        <v>181</v>
      </c>
      <c r="CK21" s="91">
        <v>201</v>
      </c>
      <c r="CL21" s="91">
        <v>162</v>
      </c>
      <c r="CM21" s="91">
        <v>144</v>
      </c>
      <c r="CN21" s="91">
        <v>158</v>
      </c>
      <c r="CO21" s="136"/>
      <c r="CP21" s="136"/>
      <c r="CQ21" s="136"/>
      <c r="CR21" s="136"/>
      <c r="CS21" s="91">
        <v>177</v>
      </c>
      <c r="CT21" s="91">
        <v>171</v>
      </c>
      <c r="CU21" s="91">
        <v>188</v>
      </c>
      <c r="CV21" s="91">
        <v>200</v>
      </c>
      <c r="CW21" s="91">
        <v>170</v>
      </c>
      <c r="CX21" s="91">
        <v>190</v>
      </c>
      <c r="CY21" s="91">
        <v>148</v>
      </c>
      <c r="CZ21" s="91">
        <v>191</v>
      </c>
      <c r="DA21" s="91">
        <v>153</v>
      </c>
      <c r="DB21" s="91">
        <v>172</v>
      </c>
      <c r="DC21" s="91">
        <v>167</v>
      </c>
      <c r="DD21" s="91">
        <v>183</v>
      </c>
      <c r="DE21" s="91">
        <v>169</v>
      </c>
      <c r="DF21" s="91">
        <v>179</v>
      </c>
      <c r="DG21" s="91">
        <v>162</v>
      </c>
      <c r="DH21" s="91">
        <v>219</v>
      </c>
      <c r="DI21" s="91">
        <v>192</v>
      </c>
      <c r="DJ21" s="91">
        <v>182</v>
      </c>
      <c r="DK21" s="91">
        <v>149</v>
      </c>
      <c r="DL21" s="91">
        <v>157</v>
      </c>
      <c r="DM21" s="136"/>
      <c r="DN21" s="136"/>
      <c r="DO21" s="136"/>
      <c r="DP21" s="136"/>
    </row>
    <row r="22" spans="1:120" s="103" customFormat="1" ht="15.75">
      <c r="A22" s="131">
        <v>20</v>
      </c>
      <c r="B22" s="154" t="s">
        <v>4</v>
      </c>
      <c r="C22" s="152" t="s">
        <v>5</v>
      </c>
      <c r="D22" s="155">
        <f t="shared" si="0"/>
        <v>181.66666666666666</v>
      </c>
      <c r="E22" s="162">
        <f t="shared" si="1"/>
        <v>6</v>
      </c>
      <c r="F22" s="157">
        <f t="shared" si="2"/>
        <v>1090</v>
      </c>
      <c r="G22" s="157">
        <f t="shared" si="3"/>
        <v>147</v>
      </c>
      <c r="H22" s="157">
        <f t="shared" si="4"/>
        <v>204</v>
      </c>
      <c r="I22" s="158">
        <f t="shared" si="5"/>
        <v>57</v>
      </c>
      <c r="J22" s="110"/>
      <c r="K22" s="95"/>
      <c r="L22" s="95"/>
      <c r="M22" s="95"/>
      <c r="N22" s="92">
        <v>147</v>
      </c>
      <c r="O22" s="92">
        <v>203</v>
      </c>
      <c r="P22" s="92">
        <v>204</v>
      </c>
      <c r="Q22" s="92">
        <v>154</v>
      </c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2">
        <v>195</v>
      </c>
      <c r="AC22" s="92">
        <v>187</v>
      </c>
      <c r="AD22" s="141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141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110"/>
      <c r="BR22" s="95"/>
      <c r="BS22" s="95"/>
      <c r="BT22" s="142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</row>
    <row r="23" spans="1:120" s="103" customFormat="1" ht="15.75">
      <c r="A23" s="131">
        <v>21</v>
      </c>
      <c r="B23" s="154" t="s">
        <v>21</v>
      </c>
      <c r="C23" s="152" t="s">
        <v>20</v>
      </c>
      <c r="D23" s="155">
        <f t="shared" si="0"/>
        <v>180.50925925925927</v>
      </c>
      <c r="E23" s="162">
        <f t="shared" si="1"/>
        <v>108</v>
      </c>
      <c r="F23" s="157">
        <f t="shared" si="2"/>
        <v>19495</v>
      </c>
      <c r="G23" s="157">
        <f t="shared" si="3"/>
        <v>134</v>
      </c>
      <c r="H23" s="157">
        <f t="shared" si="4"/>
        <v>244</v>
      </c>
      <c r="I23" s="158">
        <f t="shared" si="5"/>
        <v>110</v>
      </c>
      <c r="J23" s="106">
        <v>179</v>
      </c>
      <c r="K23" s="92">
        <v>179</v>
      </c>
      <c r="L23" s="92">
        <v>193</v>
      </c>
      <c r="M23" s="92">
        <v>158</v>
      </c>
      <c r="N23" s="92">
        <v>158</v>
      </c>
      <c r="O23" s="92">
        <v>169</v>
      </c>
      <c r="P23" s="92">
        <v>193</v>
      </c>
      <c r="Q23" s="92">
        <v>199</v>
      </c>
      <c r="R23" s="92">
        <v>164</v>
      </c>
      <c r="S23" s="92">
        <v>166</v>
      </c>
      <c r="T23" s="92">
        <v>188</v>
      </c>
      <c r="U23" s="92">
        <v>165</v>
      </c>
      <c r="V23" s="92">
        <v>187</v>
      </c>
      <c r="W23" s="92">
        <v>181</v>
      </c>
      <c r="X23" s="92">
        <v>204</v>
      </c>
      <c r="Y23" s="92">
        <v>181</v>
      </c>
      <c r="Z23" s="92">
        <v>160</v>
      </c>
      <c r="AA23" s="92">
        <v>181</v>
      </c>
      <c r="AB23" s="92">
        <v>171</v>
      </c>
      <c r="AC23" s="92">
        <v>167</v>
      </c>
      <c r="AD23" s="141"/>
      <c r="AE23" s="92">
        <v>168</v>
      </c>
      <c r="AF23" s="92">
        <v>186</v>
      </c>
      <c r="AG23" s="92">
        <v>189</v>
      </c>
      <c r="AH23" s="92">
        <v>179</v>
      </c>
      <c r="AI23" s="92">
        <v>144</v>
      </c>
      <c r="AJ23" s="92">
        <v>222</v>
      </c>
      <c r="AK23" s="92">
        <v>173</v>
      </c>
      <c r="AL23" s="92">
        <v>199</v>
      </c>
      <c r="AM23" s="92">
        <v>154</v>
      </c>
      <c r="AN23" s="92">
        <v>169</v>
      </c>
      <c r="AO23" s="92">
        <v>202</v>
      </c>
      <c r="AP23" s="92">
        <v>212</v>
      </c>
      <c r="AQ23" s="92">
        <v>168</v>
      </c>
      <c r="AR23" s="92">
        <v>236</v>
      </c>
      <c r="AS23" s="92">
        <v>201</v>
      </c>
      <c r="AT23" s="92">
        <v>219</v>
      </c>
      <c r="AU23" s="92">
        <v>180</v>
      </c>
      <c r="AV23" s="92">
        <v>181</v>
      </c>
      <c r="AW23" s="92">
        <v>200</v>
      </c>
      <c r="AX23" s="92">
        <v>182</v>
      </c>
      <c r="AY23" s="141"/>
      <c r="AZ23" s="92">
        <v>188</v>
      </c>
      <c r="BA23" s="92">
        <v>174</v>
      </c>
      <c r="BB23" s="92">
        <v>166</v>
      </c>
      <c r="BC23" s="92">
        <v>201</v>
      </c>
      <c r="BD23" s="92">
        <v>185</v>
      </c>
      <c r="BE23" s="92">
        <v>166</v>
      </c>
      <c r="BF23" s="92">
        <v>147</v>
      </c>
      <c r="BG23" s="92">
        <v>166</v>
      </c>
      <c r="BH23" s="92">
        <v>224</v>
      </c>
      <c r="BI23" s="92">
        <v>183</v>
      </c>
      <c r="BJ23" s="92">
        <v>137</v>
      </c>
      <c r="BK23" s="92">
        <v>201</v>
      </c>
      <c r="BL23" s="92">
        <v>204</v>
      </c>
      <c r="BM23" s="92">
        <v>200</v>
      </c>
      <c r="BN23" s="92">
        <v>161</v>
      </c>
      <c r="BO23" s="92">
        <v>150</v>
      </c>
      <c r="BP23" s="92">
        <v>162</v>
      </c>
      <c r="BQ23" s="106">
        <v>162</v>
      </c>
      <c r="BR23" s="92">
        <v>162</v>
      </c>
      <c r="BS23" s="92">
        <v>162</v>
      </c>
      <c r="BT23" s="142"/>
      <c r="BU23" s="92">
        <v>186</v>
      </c>
      <c r="BV23" s="92">
        <v>149</v>
      </c>
      <c r="BW23" s="92">
        <v>150</v>
      </c>
      <c r="BX23" s="92">
        <v>193</v>
      </c>
      <c r="BY23" s="92">
        <v>168</v>
      </c>
      <c r="BZ23" s="92">
        <v>169</v>
      </c>
      <c r="CA23" s="92">
        <v>134</v>
      </c>
      <c r="CB23" s="92">
        <v>157</v>
      </c>
      <c r="CC23" s="92">
        <v>156</v>
      </c>
      <c r="CD23" s="92">
        <v>169</v>
      </c>
      <c r="CE23" s="92">
        <v>168</v>
      </c>
      <c r="CF23" s="92">
        <v>183</v>
      </c>
      <c r="CG23" s="92">
        <v>202</v>
      </c>
      <c r="CH23" s="92">
        <v>135</v>
      </c>
      <c r="CI23" s="92">
        <v>161</v>
      </c>
      <c r="CJ23" s="92">
        <v>188</v>
      </c>
      <c r="CK23" s="92">
        <v>166</v>
      </c>
      <c r="CL23" s="92">
        <v>200</v>
      </c>
      <c r="CM23" s="92">
        <v>180</v>
      </c>
      <c r="CN23" s="92">
        <v>193</v>
      </c>
      <c r="CO23" s="92">
        <v>172</v>
      </c>
      <c r="CP23" s="92">
        <v>214</v>
      </c>
      <c r="CQ23" s="92">
        <v>210</v>
      </c>
      <c r="CR23" s="92">
        <v>190</v>
      </c>
      <c r="CS23" s="92">
        <v>182</v>
      </c>
      <c r="CT23" s="92">
        <v>172</v>
      </c>
      <c r="CU23" s="92">
        <v>194</v>
      </c>
      <c r="CV23" s="92">
        <v>225</v>
      </c>
      <c r="CW23" s="92">
        <v>189</v>
      </c>
      <c r="CX23" s="92">
        <v>244</v>
      </c>
      <c r="CY23" s="92">
        <v>170</v>
      </c>
      <c r="CZ23" s="92">
        <v>156</v>
      </c>
      <c r="DA23" s="92">
        <v>186</v>
      </c>
      <c r="DB23" s="92">
        <v>189</v>
      </c>
      <c r="DC23" s="92">
        <v>181</v>
      </c>
      <c r="DD23" s="92">
        <v>186</v>
      </c>
      <c r="DE23" s="92">
        <v>188</v>
      </c>
      <c r="DF23" s="92">
        <v>148</v>
      </c>
      <c r="DG23" s="92">
        <v>208</v>
      </c>
      <c r="DH23" s="92">
        <v>163</v>
      </c>
      <c r="DI23" s="92">
        <v>211</v>
      </c>
      <c r="DJ23" s="92">
        <v>172</v>
      </c>
      <c r="DK23" s="92">
        <v>214</v>
      </c>
      <c r="DL23" s="92">
        <v>223</v>
      </c>
      <c r="DM23" s="92">
        <v>203</v>
      </c>
      <c r="DN23" s="92">
        <v>166</v>
      </c>
      <c r="DO23" s="92">
        <v>179</v>
      </c>
      <c r="DP23" s="92">
        <v>145</v>
      </c>
    </row>
    <row r="24" spans="1:120" s="103" customFormat="1" ht="15.75">
      <c r="A24" s="131">
        <v>22</v>
      </c>
      <c r="B24" s="154" t="s">
        <v>16</v>
      </c>
      <c r="C24" s="152" t="s">
        <v>15</v>
      </c>
      <c r="D24" s="155">
        <f t="shared" si="0"/>
        <v>180.265625</v>
      </c>
      <c r="E24" s="162">
        <f t="shared" si="1"/>
        <v>64</v>
      </c>
      <c r="F24" s="157">
        <f t="shared" si="2"/>
        <v>11537</v>
      </c>
      <c r="G24" s="157">
        <f t="shared" si="3"/>
        <v>137</v>
      </c>
      <c r="H24" s="157">
        <f t="shared" si="4"/>
        <v>244</v>
      </c>
      <c r="I24" s="158">
        <f t="shared" si="5"/>
        <v>107</v>
      </c>
      <c r="J24" s="110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2">
        <v>165</v>
      </c>
      <c r="W24" s="92">
        <v>200</v>
      </c>
      <c r="X24" s="92">
        <v>197</v>
      </c>
      <c r="Y24" s="92">
        <v>182</v>
      </c>
      <c r="Z24" s="92">
        <v>217</v>
      </c>
      <c r="AA24" s="92">
        <v>166</v>
      </c>
      <c r="AB24" s="92">
        <v>171</v>
      </c>
      <c r="AC24" s="92">
        <v>168</v>
      </c>
      <c r="AD24" s="141"/>
      <c r="AE24" s="95"/>
      <c r="AF24" s="95"/>
      <c r="AG24" s="95"/>
      <c r="AH24" s="95"/>
      <c r="AI24" s="92">
        <v>199</v>
      </c>
      <c r="AJ24" s="92">
        <v>212</v>
      </c>
      <c r="AK24" s="92">
        <v>200</v>
      </c>
      <c r="AL24" s="92">
        <v>177</v>
      </c>
      <c r="AM24" s="95"/>
      <c r="AN24" s="95"/>
      <c r="AO24" s="95"/>
      <c r="AP24" s="95"/>
      <c r="AQ24" s="92">
        <v>181</v>
      </c>
      <c r="AR24" s="92">
        <v>207</v>
      </c>
      <c r="AS24" s="92">
        <v>172</v>
      </c>
      <c r="AT24" s="92">
        <v>165</v>
      </c>
      <c r="AU24" s="92">
        <v>151</v>
      </c>
      <c r="AV24" s="92">
        <v>144</v>
      </c>
      <c r="AW24" s="92">
        <v>168</v>
      </c>
      <c r="AX24" s="92">
        <v>140</v>
      </c>
      <c r="AY24" s="141"/>
      <c r="AZ24" s="92">
        <v>234</v>
      </c>
      <c r="BA24" s="92">
        <v>197</v>
      </c>
      <c r="BB24" s="92">
        <v>169</v>
      </c>
      <c r="BC24" s="92">
        <v>155</v>
      </c>
      <c r="BD24" s="92">
        <v>244</v>
      </c>
      <c r="BE24" s="92">
        <v>143</v>
      </c>
      <c r="BF24" s="92">
        <v>172</v>
      </c>
      <c r="BG24" s="92">
        <v>159</v>
      </c>
      <c r="BH24" s="92">
        <v>182</v>
      </c>
      <c r="BI24" s="92">
        <v>234</v>
      </c>
      <c r="BJ24" s="92">
        <v>204</v>
      </c>
      <c r="BK24" s="92">
        <v>158</v>
      </c>
      <c r="BL24" s="92">
        <v>166</v>
      </c>
      <c r="BM24" s="92">
        <v>189</v>
      </c>
      <c r="BN24" s="92">
        <v>138</v>
      </c>
      <c r="BO24" s="92">
        <v>156</v>
      </c>
      <c r="BP24" s="92">
        <v>189</v>
      </c>
      <c r="BQ24" s="106">
        <v>161</v>
      </c>
      <c r="BR24" s="92">
        <v>225</v>
      </c>
      <c r="BS24" s="92">
        <v>154</v>
      </c>
      <c r="BT24" s="142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92">
        <v>161</v>
      </c>
      <c r="CH24" s="92">
        <v>151</v>
      </c>
      <c r="CI24" s="92">
        <v>186</v>
      </c>
      <c r="CJ24" s="92">
        <v>216</v>
      </c>
      <c r="CK24" s="136"/>
      <c r="CL24" s="136"/>
      <c r="CM24" s="136"/>
      <c r="CN24" s="136"/>
      <c r="CO24" s="136"/>
      <c r="CP24" s="136"/>
      <c r="CQ24" s="136"/>
      <c r="CR24" s="136"/>
      <c r="CS24" s="92">
        <v>225</v>
      </c>
      <c r="CT24" s="92">
        <v>159</v>
      </c>
      <c r="CU24" s="92">
        <v>200</v>
      </c>
      <c r="CV24" s="92">
        <v>198</v>
      </c>
      <c r="CW24" s="92">
        <v>173</v>
      </c>
      <c r="CX24" s="92">
        <v>155</v>
      </c>
      <c r="CY24" s="92">
        <v>228</v>
      </c>
      <c r="CZ24" s="92">
        <v>139</v>
      </c>
      <c r="DA24" s="92">
        <v>205</v>
      </c>
      <c r="DB24" s="92">
        <v>212</v>
      </c>
      <c r="DC24" s="92">
        <v>199</v>
      </c>
      <c r="DD24" s="92">
        <v>169</v>
      </c>
      <c r="DE24" s="92">
        <v>157</v>
      </c>
      <c r="DF24" s="92">
        <v>168</v>
      </c>
      <c r="DG24" s="92">
        <v>137</v>
      </c>
      <c r="DH24" s="92">
        <v>144</v>
      </c>
      <c r="DI24" s="92">
        <v>186</v>
      </c>
      <c r="DJ24" s="92">
        <v>220</v>
      </c>
      <c r="DK24" s="92">
        <v>146</v>
      </c>
      <c r="DL24" s="92">
        <v>192</v>
      </c>
      <c r="DM24" s="136"/>
      <c r="DN24" s="136"/>
      <c r="DO24" s="136"/>
      <c r="DP24" s="136"/>
    </row>
    <row r="25" spans="1:120" s="103" customFormat="1" ht="16.5" thickBot="1">
      <c r="A25" s="131">
        <v>23</v>
      </c>
      <c r="B25" s="154" t="s">
        <v>45</v>
      </c>
      <c r="C25" s="152" t="s">
        <v>46</v>
      </c>
      <c r="D25" s="155">
        <f t="shared" si="0"/>
        <v>179.5686274509804</v>
      </c>
      <c r="E25" s="162">
        <f t="shared" si="1"/>
        <v>102</v>
      </c>
      <c r="F25" s="157">
        <f t="shared" si="2"/>
        <v>18316</v>
      </c>
      <c r="G25" s="157">
        <f t="shared" si="3"/>
        <v>126</v>
      </c>
      <c r="H25" s="157">
        <f t="shared" si="4"/>
        <v>249</v>
      </c>
      <c r="I25" s="158">
        <f t="shared" si="5"/>
        <v>123</v>
      </c>
      <c r="J25" s="111">
        <v>178</v>
      </c>
      <c r="K25" s="101">
        <v>183</v>
      </c>
      <c r="L25" s="101">
        <v>226</v>
      </c>
      <c r="M25" s="101">
        <v>214</v>
      </c>
      <c r="N25" s="101">
        <v>158</v>
      </c>
      <c r="O25" s="101">
        <v>170</v>
      </c>
      <c r="P25" s="101">
        <v>185</v>
      </c>
      <c r="Q25" s="101">
        <v>159</v>
      </c>
      <c r="R25" s="101">
        <v>190</v>
      </c>
      <c r="S25" s="101">
        <v>169</v>
      </c>
      <c r="T25" s="101">
        <v>198</v>
      </c>
      <c r="U25" s="101">
        <v>245</v>
      </c>
      <c r="V25" s="101">
        <v>171</v>
      </c>
      <c r="W25" s="101">
        <v>213</v>
      </c>
      <c r="X25" s="101">
        <v>148</v>
      </c>
      <c r="Y25" s="101">
        <v>197</v>
      </c>
      <c r="Z25" s="101">
        <v>164</v>
      </c>
      <c r="AA25" s="101">
        <v>209</v>
      </c>
      <c r="AB25" s="101">
        <v>162</v>
      </c>
      <c r="AC25" s="101">
        <v>181</v>
      </c>
      <c r="AD25" s="143"/>
      <c r="AE25" s="101">
        <v>238</v>
      </c>
      <c r="AF25" s="101">
        <v>199</v>
      </c>
      <c r="AG25" s="101">
        <v>221</v>
      </c>
      <c r="AH25" s="101">
        <v>148</v>
      </c>
      <c r="AI25" s="101">
        <v>191</v>
      </c>
      <c r="AJ25" s="101">
        <v>175</v>
      </c>
      <c r="AK25" s="101">
        <v>128</v>
      </c>
      <c r="AL25" s="101">
        <v>177</v>
      </c>
      <c r="AM25" s="101">
        <v>176</v>
      </c>
      <c r="AN25" s="101">
        <v>156</v>
      </c>
      <c r="AO25" s="101">
        <v>199</v>
      </c>
      <c r="AP25" s="101">
        <v>177</v>
      </c>
      <c r="AQ25" s="101">
        <v>174</v>
      </c>
      <c r="AR25" s="101">
        <v>157</v>
      </c>
      <c r="AS25" s="101">
        <v>160</v>
      </c>
      <c r="AT25" s="101">
        <v>181</v>
      </c>
      <c r="AU25" s="101">
        <v>159</v>
      </c>
      <c r="AV25" s="101">
        <v>174</v>
      </c>
      <c r="AW25" s="101">
        <v>182</v>
      </c>
      <c r="AX25" s="101">
        <v>169</v>
      </c>
      <c r="AY25" s="143"/>
      <c r="AZ25" s="101">
        <v>249</v>
      </c>
      <c r="BA25" s="101">
        <v>138</v>
      </c>
      <c r="BB25" s="101">
        <v>191</v>
      </c>
      <c r="BC25" s="101">
        <v>173</v>
      </c>
      <c r="BD25" s="101">
        <v>169</v>
      </c>
      <c r="BE25" s="101">
        <v>159</v>
      </c>
      <c r="BF25" s="101">
        <v>188</v>
      </c>
      <c r="BG25" s="101">
        <v>200</v>
      </c>
      <c r="BH25" s="101">
        <v>183</v>
      </c>
      <c r="BI25" s="101">
        <v>143</v>
      </c>
      <c r="BJ25" s="101">
        <v>143</v>
      </c>
      <c r="BK25" s="101">
        <v>171</v>
      </c>
      <c r="BL25" s="102"/>
      <c r="BM25" s="102"/>
      <c r="BN25" s="101">
        <v>188</v>
      </c>
      <c r="BO25" s="101">
        <v>181</v>
      </c>
      <c r="BP25" s="101">
        <v>161</v>
      </c>
      <c r="BQ25" s="111">
        <v>210</v>
      </c>
      <c r="BR25" s="101">
        <v>191</v>
      </c>
      <c r="BS25" s="101">
        <v>180</v>
      </c>
      <c r="BT25" s="144"/>
      <c r="BU25" s="124">
        <v>164</v>
      </c>
      <c r="BV25" s="124">
        <v>150</v>
      </c>
      <c r="BW25" s="124">
        <v>209</v>
      </c>
      <c r="BX25" s="124">
        <v>172</v>
      </c>
      <c r="BY25" s="124">
        <v>208</v>
      </c>
      <c r="BZ25" s="124">
        <v>170</v>
      </c>
      <c r="CA25" s="124">
        <v>179</v>
      </c>
      <c r="CB25" s="124">
        <v>188</v>
      </c>
      <c r="CC25" s="124">
        <v>166</v>
      </c>
      <c r="CD25" s="124">
        <v>175</v>
      </c>
      <c r="CE25" s="124">
        <v>150</v>
      </c>
      <c r="CF25" s="124">
        <v>158</v>
      </c>
      <c r="CG25" s="136"/>
      <c r="CH25" s="136"/>
      <c r="CI25" s="136"/>
      <c r="CJ25" s="136"/>
      <c r="CK25" s="124">
        <v>198</v>
      </c>
      <c r="CL25" s="124">
        <v>167</v>
      </c>
      <c r="CM25" s="124">
        <v>171</v>
      </c>
      <c r="CN25" s="124">
        <v>156</v>
      </c>
      <c r="CO25" s="124">
        <v>214</v>
      </c>
      <c r="CP25" s="124">
        <v>140</v>
      </c>
      <c r="CQ25" s="124">
        <v>156</v>
      </c>
      <c r="CR25" s="124">
        <v>191</v>
      </c>
      <c r="CS25" s="124">
        <v>133</v>
      </c>
      <c r="CT25" s="124">
        <v>242</v>
      </c>
      <c r="CU25" s="124">
        <v>182</v>
      </c>
      <c r="CV25" s="124">
        <v>147</v>
      </c>
      <c r="CW25" s="124">
        <v>159</v>
      </c>
      <c r="CX25" s="124">
        <v>151</v>
      </c>
      <c r="CY25" s="124">
        <v>194</v>
      </c>
      <c r="CZ25" s="124">
        <v>244</v>
      </c>
      <c r="DA25" s="124">
        <v>191</v>
      </c>
      <c r="DB25" s="124">
        <v>184</v>
      </c>
      <c r="DC25" s="124">
        <v>175</v>
      </c>
      <c r="DD25" s="124">
        <v>194</v>
      </c>
      <c r="DE25" s="124">
        <v>150</v>
      </c>
      <c r="DF25" s="124">
        <v>184</v>
      </c>
      <c r="DG25" s="124">
        <v>169</v>
      </c>
      <c r="DH25" s="124">
        <v>126</v>
      </c>
      <c r="DI25" s="124">
        <v>212</v>
      </c>
      <c r="DJ25" s="124">
        <v>179</v>
      </c>
      <c r="DK25" s="124">
        <v>212</v>
      </c>
      <c r="DL25" s="124">
        <v>190</v>
      </c>
      <c r="DM25" s="124">
        <v>152</v>
      </c>
      <c r="DN25" s="124">
        <v>204</v>
      </c>
      <c r="DO25" s="124">
        <v>179</v>
      </c>
      <c r="DP25" s="124">
        <v>202</v>
      </c>
    </row>
    <row r="26" spans="1:120" s="103" customFormat="1" ht="15.75">
      <c r="A26" s="131">
        <v>24</v>
      </c>
      <c r="B26" s="154" t="s">
        <v>6</v>
      </c>
      <c r="C26" s="152" t="s">
        <v>5</v>
      </c>
      <c r="D26" s="155">
        <f t="shared" si="0"/>
        <v>178.97727272727272</v>
      </c>
      <c r="E26" s="162">
        <f t="shared" si="1"/>
        <v>88</v>
      </c>
      <c r="F26" s="157">
        <f t="shared" si="2"/>
        <v>15750</v>
      </c>
      <c r="G26" s="157">
        <f t="shared" si="3"/>
        <v>140</v>
      </c>
      <c r="H26" s="157">
        <f t="shared" si="4"/>
        <v>248</v>
      </c>
      <c r="I26" s="158">
        <f t="shared" si="5"/>
        <v>108</v>
      </c>
      <c r="J26" s="121">
        <v>166</v>
      </c>
      <c r="K26" s="94">
        <v>194</v>
      </c>
      <c r="L26" s="94">
        <v>154</v>
      </c>
      <c r="M26" s="94">
        <v>190</v>
      </c>
      <c r="N26" s="94"/>
      <c r="O26" s="94"/>
      <c r="P26" s="94"/>
      <c r="Q26" s="94"/>
      <c r="R26" s="94">
        <v>180</v>
      </c>
      <c r="S26" s="94">
        <v>180</v>
      </c>
      <c r="T26" s="94">
        <v>153</v>
      </c>
      <c r="U26" s="94">
        <v>183</v>
      </c>
      <c r="V26" s="94">
        <v>177</v>
      </c>
      <c r="W26" s="94">
        <v>192</v>
      </c>
      <c r="X26" s="94">
        <v>151</v>
      </c>
      <c r="Y26" s="94">
        <v>158</v>
      </c>
      <c r="Z26" s="94">
        <v>174</v>
      </c>
      <c r="AA26" s="94">
        <v>140</v>
      </c>
      <c r="AB26" s="94">
        <v>167</v>
      </c>
      <c r="AC26" s="94">
        <v>142</v>
      </c>
      <c r="AD26" s="145"/>
      <c r="AE26" s="94">
        <v>189</v>
      </c>
      <c r="AF26" s="94">
        <v>165</v>
      </c>
      <c r="AG26" s="94">
        <v>192</v>
      </c>
      <c r="AH26" s="94">
        <v>248</v>
      </c>
      <c r="AI26" s="94">
        <v>202</v>
      </c>
      <c r="AJ26" s="94">
        <v>199</v>
      </c>
      <c r="AK26" s="94">
        <v>180</v>
      </c>
      <c r="AL26" s="94">
        <v>195</v>
      </c>
      <c r="AM26" s="94">
        <v>175</v>
      </c>
      <c r="AN26" s="94">
        <v>172</v>
      </c>
      <c r="AO26" s="94">
        <v>159</v>
      </c>
      <c r="AP26" s="94">
        <v>158</v>
      </c>
      <c r="AQ26" s="94">
        <v>188</v>
      </c>
      <c r="AR26" s="94">
        <v>156</v>
      </c>
      <c r="AS26" s="94">
        <v>160</v>
      </c>
      <c r="AT26" s="94">
        <v>182</v>
      </c>
      <c r="AU26" s="94">
        <v>164</v>
      </c>
      <c r="AV26" s="94">
        <v>172</v>
      </c>
      <c r="AW26" s="94">
        <v>185</v>
      </c>
      <c r="AX26" s="94">
        <v>182</v>
      </c>
      <c r="AY26" s="145"/>
      <c r="AZ26" s="94">
        <v>158</v>
      </c>
      <c r="BA26" s="94">
        <v>205</v>
      </c>
      <c r="BB26" s="94">
        <v>189</v>
      </c>
      <c r="BC26" s="94">
        <v>222</v>
      </c>
      <c r="BD26" s="94">
        <v>190</v>
      </c>
      <c r="BE26" s="94">
        <v>190</v>
      </c>
      <c r="BF26" s="94">
        <v>213</v>
      </c>
      <c r="BG26" s="94">
        <v>189</v>
      </c>
      <c r="BH26" s="123"/>
      <c r="BI26" s="123"/>
      <c r="BJ26" s="123"/>
      <c r="BK26" s="123"/>
      <c r="BL26" s="94">
        <v>187</v>
      </c>
      <c r="BM26" s="94">
        <v>178</v>
      </c>
      <c r="BN26" s="94">
        <v>150</v>
      </c>
      <c r="BO26" s="94">
        <v>161</v>
      </c>
      <c r="BP26" s="123"/>
      <c r="BQ26" s="123"/>
      <c r="BR26" s="123"/>
      <c r="BS26" s="123"/>
      <c r="BT26" s="146"/>
      <c r="BU26" s="136"/>
      <c r="BV26" s="136"/>
      <c r="BW26" s="136"/>
      <c r="BX26" s="136"/>
      <c r="BY26" s="136"/>
      <c r="BZ26" s="136"/>
      <c r="CA26" s="136"/>
      <c r="CB26" s="136"/>
      <c r="CC26" s="94">
        <v>170</v>
      </c>
      <c r="CD26" s="94">
        <v>216</v>
      </c>
      <c r="CE26" s="94">
        <v>170</v>
      </c>
      <c r="CF26" s="94">
        <v>181</v>
      </c>
      <c r="CG26" s="94">
        <v>162</v>
      </c>
      <c r="CH26" s="94">
        <v>159</v>
      </c>
      <c r="CI26" s="94">
        <v>157</v>
      </c>
      <c r="CJ26" s="94">
        <v>215</v>
      </c>
      <c r="CK26" s="94">
        <v>188</v>
      </c>
      <c r="CL26" s="94">
        <v>169</v>
      </c>
      <c r="CM26" s="94">
        <v>212</v>
      </c>
      <c r="CN26" s="94">
        <v>165</v>
      </c>
      <c r="CO26" s="94">
        <v>198</v>
      </c>
      <c r="CP26" s="94">
        <v>162</v>
      </c>
      <c r="CQ26" s="94">
        <v>195</v>
      </c>
      <c r="CR26" s="94">
        <v>210</v>
      </c>
      <c r="CS26" s="94">
        <v>218</v>
      </c>
      <c r="CT26" s="94">
        <v>171</v>
      </c>
      <c r="CU26" s="94">
        <v>180</v>
      </c>
      <c r="CV26" s="94">
        <v>184</v>
      </c>
      <c r="CW26" s="94">
        <v>197</v>
      </c>
      <c r="CX26" s="94">
        <v>206</v>
      </c>
      <c r="CY26" s="94">
        <v>170</v>
      </c>
      <c r="CZ26" s="94">
        <v>198</v>
      </c>
      <c r="DA26" s="94">
        <v>183</v>
      </c>
      <c r="DB26" s="94">
        <v>159</v>
      </c>
      <c r="DC26" s="94">
        <v>153</v>
      </c>
      <c r="DD26" s="94">
        <v>149</v>
      </c>
      <c r="DE26" s="94">
        <v>187</v>
      </c>
      <c r="DF26" s="94">
        <v>172</v>
      </c>
      <c r="DG26" s="94">
        <v>148</v>
      </c>
      <c r="DH26" s="94">
        <v>182</v>
      </c>
      <c r="DI26" s="94">
        <v>180</v>
      </c>
      <c r="DJ26" s="94">
        <v>172</v>
      </c>
      <c r="DK26" s="94">
        <v>173</v>
      </c>
      <c r="DL26" s="94">
        <v>142</v>
      </c>
      <c r="DM26" s="94">
        <v>184</v>
      </c>
      <c r="DN26" s="94">
        <v>199</v>
      </c>
      <c r="DO26" s="94">
        <v>202</v>
      </c>
      <c r="DP26" s="94">
        <v>156</v>
      </c>
    </row>
    <row r="27" spans="1:120" s="103" customFormat="1" ht="15.75">
      <c r="A27" s="131">
        <v>25</v>
      </c>
      <c r="B27" s="154" t="s">
        <v>2</v>
      </c>
      <c r="C27" s="152" t="s">
        <v>1</v>
      </c>
      <c r="D27" s="155">
        <f t="shared" si="0"/>
        <v>177.94444444444446</v>
      </c>
      <c r="E27" s="163">
        <f t="shared" si="1"/>
        <v>108</v>
      </c>
      <c r="F27" s="157">
        <f t="shared" si="2"/>
        <v>19218</v>
      </c>
      <c r="G27" s="157">
        <f t="shared" si="3"/>
        <v>131</v>
      </c>
      <c r="H27" s="157">
        <f t="shared" si="4"/>
        <v>243</v>
      </c>
      <c r="I27" s="158">
        <f t="shared" si="5"/>
        <v>112</v>
      </c>
      <c r="J27" s="106">
        <v>176</v>
      </c>
      <c r="K27" s="92">
        <v>220</v>
      </c>
      <c r="L27" s="92">
        <v>156</v>
      </c>
      <c r="M27" s="92">
        <v>187</v>
      </c>
      <c r="N27" s="92">
        <v>184</v>
      </c>
      <c r="O27" s="92">
        <v>189</v>
      </c>
      <c r="P27" s="92">
        <v>201</v>
      </c>
      <c r="Q27" s="92">
        <v>212</v>
      </c>
      <c r="R27" s="92">
        <v>172</v>
      </c>
      <c r="S27" s="92">
        <v>147</v>
      </c>
      <c r="T27" s="92">
        <v>224</v>
      </c>
      <c r="U27" s="92">
        <v>153</v>
      </c>
      <c r="V27" s="92">
        <v>189</v>
      </c>
      <c r="W27" s="92">
        <v>243</v>
      </c>
      <c r="X27" s="92">
        <v>143</v>
      </c>
      <c r="Y27" s="92">
        <v>179</v>
      </c>
      <c r="Z27" s="92">
        <v>140</v>
      </c>
      <c r="AA27" s="92">
        <v>181</v>
      </c>
      <c r="AB27" s="92">
        <v>190</v>
      </c>
      <c r="AC27" s="92">
        <v>175</v>
      </c>
      <c r="AD27" s="141"/>
      <c r="AE27" s="92">
        <v>179</v>
      </c>
      <c r="AF27" s="92">
        <v>223</v>
      </c>
      <c r="AG27" s="92">
        <v>211</v>
      </c>
      <c r="AH27" s="92">
        <v>180</v>
      </c>
      <c r="AI27" s="92">
        <v>181</v>
      </c>
      <c r="AJ27" s="92">
        <v>156</v>
      </c>
      <c r="AK27" s="92">
        <v>165</v>
      </c>
      <c r="AL27" s="92">
        <v>131</v>
      </c>
      <c r="AM27" s="92">
        <v>216</v>
      </c>
      <c r="AN27" s="92">
        <v>160</v>
      </c>
      <c r="AO27" s="92">
        <v>205</v>
      </c>
      <c r="AP27" s="92">
        <v>168</v>
      </c>
      <c r="AQ27" s="92">
        <v>156</v>
      </c>
      <c r="AR27" s="92">
        <v>204</v>
      </c>
      <c r="AS27" s="92">
        <v>211</v>
      </c>
      <c r="AT27" s="92">
        <v>182</v>
      </c>
      <c r="AU27" s="92">
        <v>182</v>
      </c>
      <c r="AV27" s="92">
        <v>212</v>
      </c>
      <c r="AW27" s="92">
        <v>214</v>
      </c>
      <c r="AX27" s="92">
        <v>174</v>
      </c>
      <c r="AY27" s="141"/>
      <c r="AZ27" s="92">
        <v>202</v>
      </c>
      <c r="BA27" s="92">
        <v>190</v>
      </c>
      <c r="BB27" s="92">
        <v>190</v>
      </c>
      <c r="BC27" s="92">
        <v>221</v>
      </c>
      <c r="BD27" s="92">
        <v>185</v>
      </c>
      <c r="BE27" s="92">
        <v>162</v>
      </c>
      <c r="BF27" s="92">
        <v>205</v>
      </c>
      <c r="BG27" s="92">
        <v>160</v>
      </c>
      <c r="BH27" s="92">
        <v>194</v>
      </c>
      <c r="BI27" s="92">
        <v>170</v>
      </c>
      <c r="BJ27" s="92">
        <v>135</v>
      </c>
      <c r="BK27" s="92">
        <v>184</v>
      </c>
      <c r="BL27" s="92">
        <v>177</v>
      </c>
      <c r="BM27" s="92">
        <v>166</v>
      </c>
      <c r="BN27" s="92">
        <v>158</v>
      </c>
      <c r="BO27" s="92">
        <v>191</v>
      </c>
      <c r="BP27" s="92">
        <v>172</v>
      </c>
      <c r="BQ27" s="92">
        <v>157</v>
      </c>
      <c r="BR27" s="92">
        <v>181</v>
      </c>
      <c r="BS27" s="92">
        <v>148</v>
      </c>
      <c r="BT27" s="142"/>
      <c r="BU27" s="92">
        <v>182</v>
      </c>
      <c r="BV27" s="92">
        <v>191</v>
      </c>
      <c r="BW27" s="92">
        <v>168</v>
      </c>
      <c r="BX27" s="92">
        <v>182</v>
      </c>
      <c r="BY27" s="92">
        <v>139</v>
      </c>
      <c r="BZ27" s="92">
        <v>166</v>
      </c>
      <c r="CA27" s="92">
        <v>171</v>
      </c>
      <c r="CB27" s="92">
        <v>235</v>
      </c>
      <c r="CC27" s="92">
        <v>170</v>
      </c>
      <c r="CD27" s="92">
        <v>231</v>
      </c>
      <c r="CE27" s="92">
        <v>161</v>
      </c>
      <c r="CF27" s="92">
        <v>147</v>
      </c>
      <c r="CG27" s="92">
        <v>152</v>
      </c>
      <c r="CH27" s="92">
        <v>183</v>
      </c>
      <c r="CI27" s="92">
        <v>193</v>
      </c>
      <c r="CJ27" s="92">
        <v>166</v>
      </c>
      <c r="CK27" s="92">
        <v>139</v>
      </c>
      <c r="CL27" s="92">
        <v>193</v>
      </c>
      <c r="CM27" s="92">
        <v>178</v>
      </c>
      <c r="CN27" s="92">
        <v>154</v>
      </c>
      <c r="CO27" s="92">
        <v>142</v>
      </c>
      <c r="CP27" s="92">
        <v>180</v>
      </c>
      <c r="CQ27" s="92">
        <v>185</v>
      </c>
      <c r="CR27" s="92">
        <v>156</v>
      </c>
      <c r="CS27" s="92">
        <v>161</v>
      </c>
      <c r="CT27" s="92">
        <v>203</v>
      </c>
      <c r="CU27" s="92">
        <v>184</v>
      </c>
      <c r="CV27" s="92">
        <v>156</v>
      </c>
      <c r="CW27" s="92">
        <v>148</v>
      </c>
      <c r="CX27" s="92">
        <v>177</v>
      </c>
      <c r="CY27" s="92">
        <v>241</v>
      </c>
      <c r="CZ27" s="92">
        <v>207</v>
      </c>
      <c r="DA27" s="92">
        <v>172</v>
      </c>
      <c r="DB27" s="92">
        <v>140</v>
      </c>
      <c r="DC27" s="92">
        <v>156</v>
      </c>
      <c r="DD27" s="92">
        <v>171</v>
      </c>
      <c r="DE27" s="92">
        <v>150</v>
      </c>
      <c r="DF27" s="92">
        <v>167</v>
      </c>
      <c r="DG27" s="92">
        <v>146</v>
      </c>
      <c r="DH27" s="92">
        <v>194</v>
      </c>
      <c r="DI27" s="92">
        <v>161</v>
      </c>
      <c r="DJ27" s="92">
        <v>213</v>
      </c>
      <c r="DK27" s="92">
        <v>167</v>
      </c>
      <c r="DL27" s="92">
        <v>180</v>
      </c>
      <c r="DM27" s="92">
        <v>183</v>
      </c>
      <c r="DN27" s="92">
        <v>177</v>
      </c>
      <c r="DO27" s="92">
        <v>144</v>
      </c>
      <c r="DP27" s="92">
        <v>137</v>
      </c>
    </row>
    <row r="28" spans="1:120" s="103" customFormat="1" ht="16.5" thickBot="1">
      <c r="A28" s="131">
        <v>26</v>
      </c>
      <c r="B28" s="154" t="s">
        <v>13</v>
      </c>
      <c r="C28" s="152" t="s">
        <v>11</v>
      </c>
      <c r="D28" s="155">
        <f t="shared" si="0"/>
        <v>177.7314814814815</v>
      </c>
      <c r="E28" s="162">
        <f t="shared" si="1"/>
        <v>108</v>
      </c>
      <c r="F28" s="157">
        <f t="shared" si="2"/>
        <v>19195</v>
      </c>
      <c r="G28" s="157">
        <f t="shared" si="3"/>
        <v>128</v>
      </c>
      <c r="H28" s="157">
        <f t="shared" si="4"/>
        <v>256</v>
      </c>
      <c r="I28" s="158">
        <f t="shared" si="5"/>
        <v>128</v>
      </c>
      <c r="J28" s="107">
        <v>170</v>
      </c>
      <c r="K28" s="100">
        <v>200</v>
      </c>
      <c r="L28" s="100">
        <v>150</v>
      </c>
      <c r="M28" s="100">
        <v>227</v>
      </c>
      <c r="N28" s="100">
        <v>179</v>
      </c>
      <c r="O28" s="100">
        <v>181</v>
      </c>
      <c r="P28" s="100">
        <v>190</v>
      </c>
      <c r="Q28" s="100">
        <v>200</v>
      </c>
      <c r="R28" s="100">
        <v>172</v>
      </c>
      <c r="S28" s="100">
        <v>190</v>
      </c>
      <c r="T28" s="100">
        <v>214</v>
      </c>
      <c r="U28" s="100">
        <v>187</v>
      </c>
      <c r="V28" s="100">
        <v>187</v>
      </c>
      <c r="W28" s="100">
        <v>149</v>
      </c>
      <c r="X28" s="100">
        <v>176</v>
      </c>
      <c r="Y28" s="100">
        <v>168</v>
      </c>
      <c r="Z28" s="100">
        <v>180</v>
      </c>
      <c r="AA28" s="100">
        <v>224</v>
      </c>
      <c r="AB28" s="100">
        <v>246</v>
      </c>
      <c r="AC28" s="100">
        <v>167</v>
      </c>
      <c r="AD28" s="147"/>
      <c r="AE28" s="126">
        <v>170</v>
      </c>
      <c r="AF28" s="126">
        <v>174</v>
      </c>
      <c r="AG28" s="126">
        <v>255</v>
      </c>
      <c r="AH28" s="126">
        <v>221</v>
      </c>
      <c r="AI28" s="126">
        <v>173</v>
      </c>
      <c r="AJ28" s="126">
        <v>215</v>
      </c>
      <c r="AK28" s="126">
        <v>154</v>
      </c>
      <c r="AL28" s="126">
        <v>173</v>
      </c>
      <c r="AM28" s="126">
        <v>151</v>
      </c>
      <c r="AN28" s="126">
        <v>141</v>
      </c>
      <c r="AO28" s="126">
        <v>181</v>
      </c>
      <c r="AP28" s="126">
        <v>207</v>
      </c>
      <c r="AQ28" s="126">
        <v>157</v>
      </c>
      <c r="AR28" s="126">
        <v>145</v>
      </c>
      <c r="AS28" s="126">
        <v>155</v>
      </c>
      <c r="AT28" s="126">
        <v>193</v>
      </c>
      <c r="AU28" s="126">
        <v>209</v>
      </c>
      <c r="AV28" s="126">
        <v>201</v>
      </c>
      <c r="AW28" s="126">
        <v>198</v>
      </c>
      <c r="AX28" s="126">
        <v>191</v>
      </c>
      <c r="AY28" s="147"/>
      <c r="AZ28" s="100">
        <v>180</v>
      </c>
      <c r="BA28" s="100">
        <v>141</v>
      </c>
      <c r="BB28" s="100">
        <v>155</v>
      </c>
      <c r="BC28" s="100">
        <v>168</v>
      </c>
      <c r="BD28" s="100">
        <v>128</v>
      </c>
      <c r="BE28" s="100">
        <v>158</v>
      </c>
      <c r="BF28" s="100">
        <v>188</v>
      </c>
      <c r="BG28" s="100">
        <v>204</v>
      </c>
      <c r="BH28" s="100">
        <v>145</v>
      </c>
      <c r="BI28" s="100">
        <v>143</v>
      </c>
      <c r="BJ28" s="100">
        <v>221</v>
      </c>
      <c r="BK28" s="100">
        <v>196</v>
      </c>
      <c r="BL28" s="100">
        <v>175</v>
      </c>
      <c r="BM28" s="100">
        <v>206</v>
      </c>
      <c r="BN28" s="100">
        <v>144</v>
      </c>
      <c r="BO28" s="100">
        <v>225</v>
      </c>
      <c r="BP28" s="100">
        <v>206</v>
      </c>
      <c r="BQ28" s="100">
        <v>235</v>
      </c>
      <c r="BR28" s="100">
        <v>155</v>
      </c>
      <c r="BS28" s="100">
        <v>154</v>
      </c>
      <c r="BT28" s="148"/>
      <c r="BU28" s="149">
        <v>186</v>
      </c>
      <c r="BV28" s="149">
        <v>159</v>
      </c>
      <c r="BW28" s="149">
        <v>173</v>
      </c>
      <c r="BX28" s="149">
        <v>201</v>
      </c>
      <c r="BY28" s="149">
        <v>147</v>
      </c>
      <c r="BZ28" s="149">
        <v>178</v>
      </c>
      <c r="CA28" s="149">
        <v>173</v>
      </c>
      <c r="CB28" s="149">
        <v>158</v>
      </c>
      <c r="CC28" s="149">
        <v>152</v>
      </c>
      <c r="CD28" s="149">
        <v>143</v>
      </c>
      <c r="CE28" s="149">
        <v>149</v>
      </c>
      <c r="CF28" s="149">
        <v>163</v>
      </c>
      <c r="CG28" s="149">
        <v>172</v>
      </c>
      <c r="CH28" s="149">
        <v>171</v>
      </c>
      <c r="CI28" s="149">
        <v>161</v>
      </c>
      <c r="CJ28" s="149">
        <v>157</v>
      </c>
      <c r="CK28" s="149">
        <v>150</v>
      </c>
      <c r="CL28" s="149">
        <v>148</v>
      </c>
      <c r="CM28" s="149">
        <v>199</v>
      </c>
      <c r="CN28" s="149">
        <v>191</v>
      </c>
      <c r="CO28" s="149">
        <v>256</v>
      </c>
      <c r="CP28" s="149">
        <v>186</v>
      </c>
      <c r="CQ28" s="149">
        <v>159</v>
      </c>
      <c r="CR28" s="149">
        <v>159</v>
      </c>
      <c r="CS28" s="149">
        <v>179</v>
      </c>
      <c r="CT28" s="149">
        <v>189</v>
      </c>
      <c r="CU28" s="149">
        <v>183</v>
      </c>
      <c r="CV28" s="149">
        <v>173</v>
      </c>
      <c r="CW28" s="149">
        <v>160</v>
      </c>
      <c r="CX28" s="149">
        <v>220</v>
      </c>
      <c r="CY28" s="149">
        <v>171</v>
      </c>
      <c r="CZ28" s="149">
        <v>190</v>
      </c>
      <c r="DA28" s="149">
        <v>158</v>
      </c>
      <c r="DB28" s="149">
        <v>136</v>
      </c>
      <c r="DC28" s="149">
        <v>149</v>
      </c>
      <c r="DD28" s="149">
        <v>161</v>
      </c>
      <c r="DE28" s="149">
        <v>212</v>
      </c>
      <c r="DF28" s="149">
        <v>167</v>
      </c>
      <c r="DG28" s="149">
        <v>164</v>
      </c>
      <c r="DH28" s="149">
        <v>217</v>
      </c>
      <c r="DI28" s="149">
        <v>161</v>
      </c>
      <c r="DJ28" s="149">
        <v>140</v>
      </c>
      <c r="DK28" s="149">
        <v>210</v>
      </c>
      <c r="DL28" s="149">
        <v>187</v>
      </c>
      <c r="DM28" s="149">
        <v>140</v>
      </c>
      <c r="DN28" s="149">
        <v>176</v>
      </c>
      <c r="DO28" s="149">
        <v>155</v>
      </c>
      <c r="DP28" s="149">
        <v>158</v>
      </c>
    </row>
    <row r="29" spans="1:120" s="103" customFormat="1" ht="15.75">
      <c r="A29" s="131">
        <v>27</v>
      </c>
      <c r="B29" s="154" t="s">
        <v>41</v>
      </c>
      <c r="C29" s="152" t="s">
        <v>42</v>
      </c>
      <c r="D29" s="155">
        <f t="shared" si="0"/>
        <v>177.31944444444446</v>
      </c>
      <c r="E29" s="162">
        <f t="shared" si="1"/>
        <v>72</v>
      </c>
      <c r="F29" s="157">
        <f t="shared" si="2"/>
        <v>12767</v>
      </c>
      <c r="G29" s="157">
        <f t="shared" si="3"/>
        <v>138</v>
      </c>
      <c r="H29" s="157">
        <f t="shared" si="4"/>
        <v>247</v>
      </c>
      <c r="I29" s="158">
        <f t="shared" si="5"/>
        <v>109</v>
      </c>
      <c r="J29" s="105">
        <v>165</v>
      </c>
      <c r="K29" s="91">
        <v>165</v>
      </c>
      <c r="L29" s="91">
        <v>165</v>
      </c>
      <c r="M29" s="91">
        <v>165</v>
      </c>
      <c r="N29" s="97"/>
      <c r="O29" s="97"/>
      <c r="P29" s="97"/>
      <c r="Q29" s="97"/>
      <c r="R29" s="97"/>
      <c r="S29" s="97"/>
      <c r="T29" s="97"/>
      <c r="U29" s="97"/>
      <c r="V29" s="91">
        <v>175</v>
      </c>
      <c r="W29" s="91">
        <v>222</v>
      </c>
      <c r="X29" s="91">
        <v>213</v>
      </c>
      <c r="Y29" s="91">
        <v>189</v>
      </c>
      <c r="Z29" s="91">
        <v>178</v>
      </c>
      <c r="AA29" s="91">
        <v>200</v>
      </c>
      <c r="AB29" s="91">
        <v>201</v>
      </c>
      <c r="AC29" s="91">
        <v>167</v>
      </c>
      <c r="AD29" s="139"/>
      <c r="AE29" s="91">
        <v>164</v>
      </c>
      <c r="AF29" s="91">
        <v>164</v>
      </c>
      <c r="AG29" s="91">
        <v>164</v>
      </c>
      <c r="AH29" s="91">
        <v>164</v>
      </c>
      <c r="AI29" s="91">
        <v>148</v>
      </c>
      <c r="AJ29" s="91">
        <v>151</v>
      </c>
      <c r="AK29" s="91">
        <v>178</v>
      </c>
      <c r="AL29" s="91">
        <v>181</v>
      </c>
      <c r="AM29" s="97"/>
      <c r="AN29" s="97"/>
      <c r="AO29" s="97"/>
      <c r="AP29" s="97"/>
      <c r="AQ29" s="91">
        <v>165</v>
      </c>
      <c r="AR29" s="91">
        <v>165</v>
      </c>
      <c r="AS29" s="91">
        <v>165</v>
      </c>
      <c r="AT29" s="91">
        <v>165</v>
      </c>
      <c r="AU29" s="91">
        <v>165</v>
      </c>
      <c r="AV29" s="91">
        <v>165</v>
      </c>
      <c r="AW29" s="91">
        <v>165</v>
      </c>
      <c r="AX29" s="91">
        <v>165</v>
      </c>
      <c r="AY29" s="139"/>
      <c r="AZ29" s="91">
        <v>247</v>
      </c>
      <c r="BA29" s="91">
        <v>152</v>
      </c>
      <c r="BB29" s="91">
        <v>156</v>
      </c>
      <c r="BC29" s="91">
        <v>168</v>
      </c>
      <c r="BD29" s="91">
        <v>172</v>
      </c>
      <c r="BE29" s="91">
        <v>175</v>
      </c>
      <c r="BF29" s="91">
        <v>181</v>
      </c>
      <c r="BG29" s="91">
        <v>191</v>
      </c>
      <c r="BH29" s="97"/>
      <c r="BI29" s="97"/>
      <c r="BJ29" s="97"/>
      <c r="BK29" s="97"/>
      <c r="BL29" s="91">
        <v>166</v>
      </c>
      <c r="BM29" s="91">
        <v>241</v>
      </c>
      <c r="BN29" s="91">
        <v>138</v>
      </c>
      <c r="BO29" s="91">
        <v>170</v>
      </c>
      <c r="BP29" s="91">
        <v>169</v>
      </c>
      <c r="BQ29" s="91">
        <v>169</v>
      </c>
      <c r="BR29" s="91">
        <v>169</v>
      </c>
      <c r="BS29" s="91">
        <v>169</v>
      </c>
      <c r="BT29" s="140"/>
      <c r="BU29" s="91">
        <v>171</v>
      </c>
      <c r="BV29" s="91">
        <v>156</v>
      </c>
      <c r="BW29" s="91">
        <v>199</v>
      </c>
      <c r="BX29" s="91">
        <v>140</v>
      </c>
      <c r="BY29" s="91">
        <v>151</v>
      </c>
      <c r="BZ29" s="91">
        <v>171</v>
      </c>
      <c r="CA29" s="91">
        <v>191</v>
      </c>
      <c r="CB29" s="91">
        <v>203</v>
      </c>
      <c r="CC29" s="91">
        <v>197</v>
      </c>
      <c r="CD29" s="91">
        <v>182</v>
      </c>
      <c r="CE29" s="91">
        <v>211</v>
      </c>
      <c r="CF29" s="91">
        <v>191</v>
      </c>
      <c r="CG29" s="136"/>
      <c r="CH29" s="136"/>
      <c r="CI29" s="136"/>
      <c r="CJ29" s="136"/>
      <c r="CK29" s="91">
        <v>168</v>
      </c>
      <c r="CL29" s="91">
        <v>222</v>
      </c>
      <c r="CM29" s="91">
        <v>152</v>
      </c>
      <c r="CN29" s="91">
        <v>168</v>
      </c>
      <c r="CO29" s="136"/>
      <c r="CP29" s="136"/>
      <c r="CQ29" s="136"/>
      <c r="CR29" s="136"/>
      <c r="CS29" s="91">
        <v>190</v>
      </c>
      <c r="CT29" s="91">
        <v>173</v>
      </c>
      <c r="CU29" s="91">
        <v>173</v>
      </c>
      <c r="CV29" s="91">
        <v>158</v>
      </c>
      <c r="CW29" s="91">
        <v>198</v>
      </c>
      <c r="CX29" s="91">
        <v>146</v>
      </c>
      <c r="CY29" s="91">
        <v>204</v>
      </c>
      <c r="CZ29" s="91">
        <v>194</v>
      </c>
      <c r="DA29" s="136"/>
      <c r="DB29" s="136"/>
      <c r="DC29" s="136"/>
      <c r="DD29" s="136"/>
      <c r="DE29" s="91">
        <v>191</v>
      </c>
      <c r="DF29" s="91">
        <v>209</v>
      </c>
      <c r="DG29" s="91">
        <v>197</v>
      </c>
      <c r="DH29" s="91">
        <v>189</v>
      </c>
      <c r="DI29" s="136"/>
      <c r="DJ29" s="136"/>
      <c r="DK29" s="136"/>
      <c r="DL29" s="136"/>
      <c r="DM29" s="136"/>
      <c r="DN29" s="136"/>
      <c r="DO29" s="136"/>
      <c r="DP29" s="136"/>
    </row>
    <row r="30" spans="1:120" s="103" customFormat="1" ht="15.75">
      <c r="A30" s="131">
        <v>28</v>
      </c>
      <c r="B30" s="154" t="s">
        <v>51</v>
      </c>
      <c r="C30" s="152" t="s">
        <v>52</v>
      </c>
      <c r="D30" s="155">
        <f t="shared" si="0"/>
        <v>177.27</v>
      </c>
      <c r="E30" s="162">
        <f t="shared" si="1"/>
        <v>100</v>
      </c>
      <c r="F30" s="157">
        <f t="shared" si="2"/>
        <v>17727</v>
      </c>
      <c r="G30" s="157">
        <f t="shared" si="3"/>
        <v>125</v>
      </c>
      <c r="H30" s="157">
        <f t="shared" si="4"/>
        <v>233</v>
      </c>
      <c r="I30" s="158">
        <f t="shared" si="5"/>
        <v>108</v>
      </c>
      <c r="J30" s="108">
        <v>182</v>
      </c>
      <c r="K30" s="93">
        <v>189</v>
      </c>
      <c r="L30" s="93">
        <v>180</v>
      </c>
      <c r="M30" s="93">
        <v>175</v>
      </c>
      <c r="N30" s="93">
        <v>159</v>
      </c>
      <c r="O30" s="93">
        <v>158</v>
      </c>
      <c r="P30" s="93">
        <v>155</v>
      </c>
      <c r="Q30" s="93">
        <v>159</v>
      </c>
      <c r="R30" s="92">
        <v>190</v>
      </c>
      <c r="S30" s="92">
        <v>203</v>
      </c>
      <c r="T30" s="92">
        <v>179</v>
      </c>
      <c r="U30" s="92">
        <v>214</v>
      </c>
      <c r="V30" s="92">
        <v>165</v>
      </c>
      <c r="W30" s="92">
        <v>183</v>
      </c>
      <c r="X30" s="92">
        <v>215</v>
      </c>
      <c r="Y30" s="92">
        <v>182</v>
      </c>
      <c r="Z30" s="92">
        <v>162</v>
      </c>
      <c r="AA30" s="92">
        <v>219</v>
      </c>
      <c r="AB30" s="92">
        <v>196</v>
      </c>
      <c r="AC30" s="92">
        <v>193</v>
      </c>
      <c r="AD30" s="141"/>
      <c r="AE30" s="92">
        <v>215</v>
      </c>
      <c r="AF30" s="92">
        <v>200</v>
      </c>
      <c r="AG30" s="92">
        <v>158</v>
      </c>
      <c r="AH30" s="92">
        <v>186</v>
      </c>
      <c r="AI30" s="93">
        <v>198</v>
      </c>
      <c r="AJ30" s="93">
        <v>179</v>
      </c>
      <c r="AK30" s="93">
        <v>178</v>
      </c>
      <c r="AL30" s="93">
        <v>178</v>
      </c>
      <c r="AM30" s="92">
        <v>140</v>
      </c>
      <c r="AN30" s="92">
        <v>172</v>
      </c>
      <c r="AO30" s="92">
        <v>168</v>
      </c>
      <c r="AP30" s="92">
        <v>151</v>
      </c>
      <c r="AQ30" s="92">
        <v>170</v>
      </c>
      <c r="AR30" s="92">
        <v>158</v>
      </c>
      <c r="AS30" s="92">
        <v>170</v>
      </c>
      <c r="AT30" s="92">
        <v>213</v>
      </c>
      <c r="AU30" s="92">
        <v>197</v>
      </c>
      <c r="AV30" s="92">
        <v>215</v>
      </c>
      <c r="AW30" s="92">
        <v>210</v>
      </c>
      <c r="AX30" s="92">
        <v>216</v>
      </c>
      <c r="AY30" s="141"/>
      <c r="AZ30" s="92">
        <v>158</v>
      </c>
      <c r="BA30" s="92">
        <v>158</v>
      </c>
      <c r="BB30" s="92">
        <v>158</v>
      </c>
      <c r="BC30" s="92">
        <v>158</v>
      </c>
      <c r="BD30" s="92">
        <v>125</v>
      </c>
      <c r="BE30" s="92">
        <v>191</v>
      </c>
      <c r="BF30" s="92">
        <v>179</v>
      </c>
      <c r="BG30" s="92">
        <v>180</v>
      </c>
      <c r="BH30" s="92">
        <v>186</v>
      </c>
      <c r="BI30" s="92">
        <v>200</v>
      </c>
      <c r="BJ30" s="92">
        <v>164</v>
      </c>
      <c r="BK30" s="92">
        <v>233</v>
      </c>
      <c r="BL30" s="92">
        <v>142</v>
      </c>
      <c r="BM30" s="92">
        <v>179</v>
      </c>
      <c r="BN30" s="92">
        <v>192</v>
      </c>
      <c r="BO30" s="92">
        <v>179</v>
      </c>
      <c r="BP30" s="92">
        <v>171</v>
      </c>
      <c r="BQ30" s="92">
        <v>181</v>
      </c>
      <c r="BR30" s="92">
        <v>156</v>
      </c>
      <c r="BS30" s="92">
        <v>152</v>
      </c>
      <c r="BT30" s="142"/>
      <c r="BU30" s="92">
        <v>154</v>
      </c>
      <c r="BV30" s="92">
        <v>168</v>
      </c>
      <c r="BW30" s="92">
        <v>189</v>
      </c>
      <c r="BX30" s="92">
        <v>149</v>
      </c>
      <c r="BY30" s="92">
        <v>200</v>
      </c>
      <c r="BZ30" s="92">
        <v>165</v>
      </c>
      <c r="CA30" s="92">
        <v>193</v>
      </c>
      <c r="CB30" s="92">
        <v>155</v>
      </c>
      <c r="CC30" s="92">
        <v>155</v>
      </c>
      <c r="CD30" s="92">
        <v>184</v>
      </c>
      <c r="CE30" s="92">
        <v>199</v>
      </c>
      <c r="CF30" s="92">
        <v>193</v>
      </c>
      <c r="CG30" s="92">
        <v>184</v>
      </c>
      <c r="CH30" s="92">
        <v>150</v>
      </c>
      <c r="CI30" s="92">
        <v>154</v>
      </c>
      <c r="CJ30" s="92">
        <v>190</v>
      </c>
      <c r="CK30" s="92">
        <v>184</v>
      </c>
      <c r="CL30" s="92">
        <v>159</v>
      </c>
      <c r="CM30" s="92">
        <v>202</v>
      </c>
      <c r="CN30" s="92">
        <v>164</v>
      </c>
      <c r="CO30" s="92">
        <v>174</v>
      </c>
      <c r="CP30" s="92">
        <v>186</v>
      </c>
      <c r="CQ30" s="92">
        <v>170</v>
      </c>
      <c r="CR30" s="92">
        <v>204</v>
      </c>
      <c r="CS30" s="92">
        <v>201</v>
      </c>
      <c r="CT30" s="92">
        <v>171</v>
      </c>
      <c r="CU30" s="92">
        <v>178</v>
      </c>
      <c r="CV30" s="92">
        <v>180</v>
      </c>
      <c r="CW30" s="92">
        <v>179</v>
      </c>
      <c r="CX30" s="92">
        <v>162</v>
      </c>
      <c r="CY30" s="92">
        <v>181</v>
      </c>
      <c r="CZ30" s="92">
        <v>145</v>
      </c>
      <c r="DA30" s="92">
        <v>153</v>
      </c>
      <c r="DB30" s="92">
        <v>180</v>
      </c>
      <c r="DC30" s="92">
        <v>167</v>
      </c>
      <c r="DD30" s="92">
        <v>197</v>
      </c>
      <c r="DE30" s="92">
        <v>158</v>
      </c>
      <c r="DF30" s="92">
        <v>165</v>
      </c>
      <c r="DG30" s="92">
        <v>165</v>
      </c>
      <c r="DH30" s="92">
        <v>148</v>
      </c>
      <c r="DI30" s="136"/>
      <c r="DJ30" s="136"/>
      <c r="DK30" s="136"/>
      <c r="DL30" s="136"/>
      <c r="DM30" s="136"/>
      <c r="DN30" s="136"/>
      <c r="DO30" s="136"/>
      <c r="DP30" s="136"/>
    </row>
    <row r="31" spans="1:120" s="103" customFormat="1" ht="16.5" thickBot="1">
      <c r="A31" s="131">
        <v>29</v>
      </c>
      <c r="B31" s="154" t="s">
        <v>43</v>
      </c>
      <c r="C31" s="152" t="s">
        <v>42</v>
      </c>
      <c r="D31" s="155">
        <f t="shared" si="0"/>
        <v>175.70192307692307</v>
      </c>
      <c r="E31" s="162">
        <f t="shared" si="1"/>
        <v>104</v>
      </c>
      <c r="F31" s="157">
        <f t="shared" si="2"/>
        <v>18273</v>
      </c>
      <c r="G31" s="157">
        <f t="shared" si="3"/>
        <v>121</v>
      </c>
      <c r="H31" s="157">
        <f t="shared" si="4"/>
        <v>246</v>
      </c>
      <c r="I31" s="158">
        <f t="shared" si="5"/>
        <v>125</v>
      </c>
      <c r="J31" s="111">
        <v>158</v>
      </c>
      <c r="K31" s="101">
        <v>158</v>
      </c>
      <c r="L31" s="101">
        <v>158</v>
      </c>
      <c r="M31" s="101">
        <v>158</v>
      </c>
      <c r="N31" s="101">
        <v>190</v>
      </c>
      <c r="O31" s="101">
        <v>183</v>
      </c>
      <c r="P31" s="101">
        <v>157</v>
      </c>
      <c r="Q31" s="101">
        <v>182</v>
      </c>
      <c r="R31" s="101">
        <v>189</v>
      </c>
      <c r="S31" s="101">
        <v>147</v>
      </c>
      <c r="T31" s="101">
        <v>193</v>
      </c>
      <c r="U31" s="101">
        <v>194</v>
      </c>
      <c r="V31" s="101">
        <v>182</v>
      </c>
      <c r="W31" s="101">
        <v>146</v>
      </c>
      <c r="X31" s="101">
        <v>177</v>
      </c>
      <c r="Y31" s="101">
        <v>186</v>
      </c>
      <c r="Z31" s="102"/>
      <c r="AA31" s="102"/>
      <c r="AB31" s="102"/>
      <c r="AC31" s="102"/>
      <c r="AD31" s="143"/>
      <c r="AE31" s="101">
        <v>180</v>
      </c>
      <c r="AF31" s="101">
        <v>193</v>
      </c>
      <c r="AG31" s="101">
        <v>148</v>
      </c>
      <c r="AH31" s="101">
        <v>157</v>
      </c>
      <c r="AI31" s="101">
        <v>172</v>
      </c>
      <c r="AJ31" s="101">
        <v>206</v>
      </c>
      <c r="AK31" s="101">
        <v>173</v>
      </c>
      <c r="AL31" s="101">
        <v>181</v>
      </c>
      <c r="AM31" s="101">
        <v>157</v>
      </c>
      <c r="AN31" s="101">
        <v>166</v>
      </c>
      <c r="AO31" s="101">
        <v>195</v>
      </c>
      <c r="AP31" s="101">
        <v>160</v>
      </c>
      <c r="AQ31" s="101">
        <v>161</v>
      </c>
      <c r="AR31" s="101">
        <v>204</v>
      </c>
      <c r="AS31" s="101">
        <v>196</v>
      </c>
      <c r="AT31" s="101">
        <v>159</v>
      </c>
      <c r="AU31" s="101">
        <v>168</v>
      </c>
      <c r="AV31" s="101">
        <v>174</v>
      </c>
      <c r="AW31" s="101">
        <v>167</v>
      </c>
      <c r="AX31" s="101">
        <v>162</v>
      </c>
      <c r="AY31" s="143"/>
      <c r="AZ31" s="101">
        <v>192</v>
      </c>
      <c r="BA31" s="101">
        <v>168</v>
      </c>
      <c r="BB31" s="101">
        <v>181</v>
      </c>
      <c r="BC31" s="101">
        <v>213</v>
      </c>
      <c r="BD31" s="101">
        <v>166</v>
      </c>
      <c r="BE31" s="101">
        <v>180</v>
      </c>
      <c r="BF31" s="101">
        <v>168</v>
      </c>
      <c r="BG31" s="101">
        <v>146</v>
      </c>
      <c r="BH31" s="101">
        <v>169</v>
      </c>
      <c r="BI31" s="101">
        <v>151</v>
      </c>
      <c r="BJ31" s="101">
        <v>183</v>
      </c>
      <c r="BK31" s="101">
        <v>215</v>
      </c>
      <c r="BL31" s="101">
        <v>146</v>
      </c>
      <c r="BM31" s="101">
        <v>188</v>
      </c>
      <c r="BN31" s="101">
        <v>145</v>
      </c>
      <c r="BO31" s="101">
        <v>225</v>
      </c>
      <c r="BP31" s="101">
        <v>121</v>
      </c>
      <c r="BQ31" s="101">
        <v>133</v>
      </c>
      <c r="BR31" s="101">
        <v>246</v>
      </c>
      <c r="BS31" s="101">
        <v>169</v>
      </c>
      <c r="BT31" s="144"/>
      <c r="BU31" s="101">
        <v>210</v>
      </c>
      <c r="BV31" s="101">
        <v>182</v>
      </c>
      <c r="BW31" s="101">
        <v>173</v>
      </c>
      <c r="BX31" s="101">
        <v>169</v>
      </c>
      <c r="BY31" s="101">
        <v>188</v>
      </c>
      <c r="BZ31" s="101">
        <v>170</v>
      </c>
      <c r="CA31" s="101">
        <v>155</v>
      </c>
      <c r="CB31" s="101">
        <v>184</v>
      </c>
      <c r="CC31" s="101">
        <v>159</v>
      </c>
      <c r="CD31" s="101">
        <v>179</v>
      </c>
      <c r="CE31" s="101">
        <v>172</v>
      </c>
      <c r="CF31" s="101">
        <v>191</v>
      </c>
      <c r="CG31" s="101">
        <v>198</v>
      </c>
      <c r="CH31" s="101">
        <v>195</v>
      </c>
      <c r="CI31" s="101">
        <v>155</v>
      </c>
      <c r="CJ31" s="101">
        <v>150</v>
      </c>
      <c r="CK31" s="101">
        <v>169</v>
      </c>
      <c r="CL31" s="101">
        <v>170</v>
      </c>
      <c r="CM31" s="101">
        <v>181</v>
      </c>
      <c r="CN31" s="101">
        <v>185</v>
      </c>
      <c r="CO31" s="101">
        <v>152</v>
      </c>
      <c r="CP31" s="101">
        <v>151</v>
      </c>
      <c r="CQ31" s="101">
        <v>172</v>
      </c>
      <c r="CR31" s="101">
        <v>213</v>
      </c>
      <c r="CS31" s="101">
        <v>171</v>
      </c>
      <c r="CT31" s="101">
        <v>183</v>
      </c>
      <c r="CU31" s="101">
        <v>183</v>
      </c>
      <c r="CV31" s="101">
        <v>177</v>
      </c>
      <c r="CW31" s="101">
        <v>179</v>
      </c>
      <c r="CX31" s="101">
        <v>165</v>
      </c>
      <c r="CY31" s="101">
        <v>150</v>
      </c>
      <c r="CZ31" s="101">
        <v>150</v>
      </c>
      <c r="DA31" s="101">
        <v>167</v>
      </c>
      <c r="DB31" s="101">
        <v>170</v>
      </c>
      <c r="DC31" s="101">
        <v>190</v>
      </c>
      <c r="DD31" s="101">
        <v>153</v>
      </c>
      <c r="DE31" s="101">
        <v>191</v>
      </c>
      <c r="DF31" s="101">
        <v>155</v>
      </c>
      <c r="DG31" s="101">
        <v>214</v>
      </c>
      <c r="DH31" s="101">
        <v>170</v>
      </c>
      <c r="DI31" s="101">
        <v>190</v>
      </c>
      <c r="DJ31" s="101">
        <v>216</v>
      </c>
      <c r="DK31" s="101">
        <v>203</v>
      </c>
      <c r="DL31" s="101">
        <v>216</v>
      </c>
      <c r="DM31" s="101">
        <v>190</v>
      </c>
      <c r="DN31" s="101">
        <v>160</v>
      </c>
      <c r="DO31" s="101">
        <v>164</v>
      </c>
      <c r="DP31" s="101">
        <v>201</v>
      </c>
    </row>
    <row r="32" spans="1:120" s="103" customFormat="1" ht="15.75">
      <c r="A32" s="131">
        <v>30</v>
      </c>
      <c r="B32" s="154" t="s">
        <v>10</v>
      </c>
      <c r="C32" s="152" t="s">
        <v>11</v>
      </c>
      <c r="D32" s="155">
        <f t="shared" si="0"/>
        <v>175.2159090909091</v>
      </c>
      <c r="E32" s="162">
        <f t="shared" si="1"/>
        <v>88</v>
      </c>
      <c r="F32" s="157">
        <f t="shared" si="2"/>
        <v>15419</v>
      </c>
      <c r="G32" s="157">
        <f t="shared" si="3"/>
        <v>111</v>
      </c>
      <c r="H32" s="157">
        <f t="shared" si="4"/>
        <v>246</v>
      </c>
      <c r="I32" s="158">
        <f t="shared" si="5"/>
        <v>135</v>
      </c>
      <c r="J32" s="121">
        <v>224</v>
      </c>
      <c r="K32" s="94">
        <v>119</v>
      </c>
      <c r="L32" s="94">
        <v>181</v>
      </c>
      <c r="M32" s="122">
        <v>197</v>
      </c>
      <c r="N32" s="94">
        <v>212</v>
      </c>
      <c r="O32" s="94">
        <v>156</v>
      </c>
      <c r="P32" s="94">
        <v>161</v>
      </c>
      <c r="Q32" s="94">
        <v>181</v>
      </c>
      <c r="R32" s="123"/>
      <c r="S32" s="123"/>
      <c r="T32" s="123"/>
      <c r="U32" s="123"/>
      <c r="V32" s="94">
        <v>147</v>
      </c>
      <c r="W32" s="94">
        <v>141</v>
      </c>
      <c r="X32" s="94">
        <v>145</v>
      </c>
      <c r="Y32" s="94">
        <v>144</v>
      </c>
      <c r="Z32" s="94">
        <v>142</v>
      </c>
      <c r="AA32" s="94">
        <v>216</v>
      </c>
      <c r="AB32" s="94">
        <v>197</v>
      </c>
      <c r="AC32" s="94">
        <v>195</v>
      </c>
      <c r="AD32" s="145"/>
      <c r="AE32" s="123"/>
      <c r="AF32" s="123"/>
      <c r="AG32" s="123"/>
      <c r="AH32" s="123"/>
      <c r="AI32" s="94">
        <v>164</v>
      </c>
      <c r="AJ32" s="94">
        <v>201</v>
      </c>
      <c r="AK32" s="94">
        <v>178</v>
      </c>
      <c r="AL32" s="94">
        <v>152</v>
      </c>
      <c r="AM32" s="94">
        <v>145</v>
      </c>
      <c r="AN32" s="94">
        <v>196</v>
      </c>
      <c r="AO32" s="94">
        <v>132</v>
      </c>
      <c r="AP32" s="94">
        <v>187</v>
      </c>
      <c r="AQ32" s="94">
        <v>206</v>
      </c>
      <c r="AR32" s="94">
        <v>198</v>
      </c>
      <c r="AS32" s="94">
        <v>171</v>
      </c>
      <c r="AT32" s="94">
        <v>167</v>
      </c>
      <c r="AU32" s="94">
        <v>158</v>
      </c>
      <c r="AV32" s="94">
        <v>158</v>
      </c>
      <c r="AW32" s="94">
        <v>158</v>
      </c>
      <c r="AX32" s="94">
        <v>158</v>
      </c>
      <c r="AY32" s="145"/>
      <c r="AZ32" s="94">
        <v>166</v>
      </c>
      <c r="BA32" s="94">
        <v>166</v>
      </c>
      <c r="BB32" s="94">
        <v>166</v>
      </c>
      <c r="BC32" s="94">
        <v>166</v>
      </c>
      <c r="BD32" s="94">
        <v>154</v>
      </c>
      <c r="BE32" s="94">
        <v>183</v>
      </c>
      <c r="BF32" s="94">
        <v>190</v>
      </c>
      <c r="BG32" s="94">
        <v>170</v>
      </c>
      <c r="BH32" s="94">
        <v>155</v>
      </c>
      <c r="BI32" s="94">
        <v>225</v>
      </c>
      <c r="BJ32" s="94">
        <v>225</v>
      </c>
      <c r="BK32" s="94">
        <v>172</v>
      </c>
      <c r="BL32" s="94">
        <v>184</v>
      </c>
      <c r="BM32" s="94">
        <v>153</v>
      </c>
      <c r="BN32" s="94">
        <v>137</v>
      </c>
      <c r="BO32" s="94">
        <v>149</v>
      </c>
      <c r="BP32" s="94">
        <v>189</v>
      </c>
      <c r="BQ32" s="94">
        <v>187</v>
      </c>
      <c r="BR32" s="94">
        <v>189</v>
      </c>
      <c r="BS32" s="94">
        <v>149</v>
      </c>
      <c r="BT32" s="146"/>
      <c r="BU32" s="94">
        <v>170</v>
      </c>
      <c r="BV32" s="94">
        <v>156</v>
      </c>
      <c r="BW32" s="94">
        <v>214</v>
      </c>
      <c r="BX32" s="122">
        <v>222</v>
      </c>
      <c r="BY32" s="94">
        <v>193</v>
      </c>
      <c r="BZ32" s="94">
        <v>187</v>
      </c>
      <c r="CA32" s="94">
        <v>140</v>
      </c>
      <c r="CB32" s="94">
        <v>138</v>
      </c>
      <c r="CC32" s="94">
        <v>190</v>
      </c>
      <c r="CD32" s="94">
        <v>176</v>
      </c>
      <c r="CE32" s="94">
        <v>139</v>
      </c>
      <c r="CF32" s="94">
        <v>203</v>
      </c>
      <c r="CG32" s="136"/>
      <c r="CH32" s="136"/>
      <c r="CI32" s="136"/>
      <c r="CJ32" s="136"/>
      <c r="CK32" s="94">
        <v>195</v>
      </c>
      <c r="CL32" s="94">
        <v>157</v>
      </c>
      <c r="CM32" s="94">
        <v>193</v>
      </c>
      <c r="CN32" s="94">
        <v>150</v>
      </c>
      <c r="CO32" s="136"/>
      <c r="CP32" s="136"/>
      <c r="CQ32" s="136"/>
      <c r="CR32" s="136"/>
      <c r="CS32" s="136"/>
      <c r="CT32" s="136"/>
      <c r="CU32" s="136"/>
      <c r="CV32" s="136"/>
      <c r="CW32" s="94">
        <v>161</v>
      </c>
      <c r="CX32" s="94">
        <v>181</v>
      </c>
      <c r="CY32" s="94">
        <v>147</v>
      </c>
      <c r="CZ32" s="94">
        <v>171</v>
      </c>
      <c r="DA32" s="94">
        <v>218</v>
      </c>
      <c r="DB32" s="94">
        <v>206</v>
      </c>
      <c r="DC32" s="94">
        <v>187</v>
      </c>
      <c r="DD32" s="94">
        <v>191</v>
      </c>
      <c r="DE32" s="94">
        <v>154</v>
      </c>
      <c r="DF32" s="94">
        <v>201</v>
      </c>
      <c r="DG32" s="94">
        <v>181</v>
      </c>
      <c r="DH32" s="94">
        <v>246</v>
      </c>
      <c r="DI32" s="94">
        <v>190</v>
      </c>
      <c r="DJ32" s="94">
        <v>231</v>
      </c>
      <c r="DK32" s="94">
        <v>170</v>
      </c>
      <c r="DL32" s="94">
        <v>179</v>
      </c>
      <c r="DM32" s="94">
        <v>172</v>
      </c>
      <c r="DN32" s="94">
        <v>111</v>
      </c>
      <c r="DO32" s="94">
        <v>177</v>
      </c>
      <c r="DP32" s="94">
        <v>160</v>
      </c>
    </row>
    <row r="33" spans="1:120" s="103" customFormat="1" ht="15.75">
      <c r="A33" s="131">
        <v>31</v>
      </c>
      <c r="B33" s="154" t="s">
        <v>36</v>
      </c>
      <c r="C33" s="152" t="s">
        <v>34</v>
      </c>
      <c r="D33" s="155">
        <f t="shared" si="0"/>
        <v>174.8</v>
      </c>
      <c r="E33" s="162">
        <f t="shared" si="1"/>
        <v>100</v>
      </c>
      <c r="F33" s="157">
        <f t="shared" si="2"/>
        <v>17480</v>
      </c>
      <c r="G33" s="157">
        <f t="shared" si="3"/>
        <v>128</v>
      </c>
      <c r="H33" s="157">
        <f t="shared" si="4"/>
        <v>258</v>
      </c>
      <c r="I33" s="158">
        <f t="shared" si="5"/>
        <v>130</v>
      </c>
      <c r="J33" s="106">
        <v>131</v>
      </c>
      <c r="K33" s="92">
        <v>133</v>
      </c>
      <c r="L33" s="92">
        <v>219</v>
      </c>
      <c r="M33" s="92">
        <v>200</v>
      </c>
      <c r="N33" s="92">
        <v>193</v>
      </c>
      <c r="O33" s="92">
        <v>180</v>
      </c>
      <c r="P33" s="92">
        <v>158</v>
      </c>
      <c r="Q33" s="92">
        <v>155</v>
      </c>
      <c r="R33" s="92">
        <v>167</v>
      </c>
      <c r="S33" s="92">
        <v>144</v>
      </c>
      <c r="T33" s="92">
        <v>158</v>
      </c>
      <c r="U33" s="92">
        <v>179</v>
      </c>
      <c r="V33" s="95"/>
      <c r="W33" s="95"/>
      <c r="X33" s="95"/>
      <c r="Y33" s="95"/>
      <c r="Z33" s="92">
        <v>157</v>
      </c>
      <c r="AA33" s="92">
        <v>168</v>
      </c>
      <c r="AB33" s="92">
        <v>162</v>
      </c>
      <c r="AC33" s="92">
        <v>184</v>
      </c>
      <c r="AD33" s="141"/>
      <c r="AE33" s="93">
        <v>190</v>
      </c>
      <c r="AF33" s="93">
        <v>180</v>
      </c>
      <c r="AG33" s="93">
        <v>191</v>
      </c>
      <c r="AH33" s="93">
        <v>133</v>
      </c>
      <c r="AI33" s="93">
        <v>193</v>
      </c>
      <c r="AJ33" s="93">
        <v>138</v>
      </c>
      <c r="AK33" s="93">
        <v>193</v>
      </c>
      <c r="AL33" s="93">
        <v>163</v>
      </c>
      <c r="AM33" s="93">
        <v>167</v>
      </c>
      <c r="AN33" s="93">
        <v>177</v>
      </c>
      <c r="AO33" s="93">
        <v>198</v>
      </c>
      <c r="AP33" s="93">
        <v>220</v>
      </c>
      <c r="AQ33" s="93">
        <v>155</v>
      </c>
      <c r="AR33" s="93">
        <v>258</v>
      </c>
      <c r="AS33" s="93">
        <v>166</v>
      </c>
      <c r="AT33" s="93">
        <v>198</v>
      </c>
      <c r="AU33" s="93">
        <v>180</v>
      </c>
      <c r="AV33" s="93">
        <v>143</v>
      </c>
      <c r="AW33" s="93">
        <v>194</v>
      </c>
      <c r="AX33" s="93">
        <v>163</v>
      </c>
      <c r="AY33" s="141"/>
      <c r="AZ33" s="92">
        <v>163</v>
      </c>
      <c r="BA33" s="92">
        <v>177</v>
      </c>
      <c r="BB33" s="92">
        <v>179</v>
      </c>
      <c r="BC33" s="92">
        <v>215</v>
      </c>
      <c r="BD33" s="92">
        <v>183</v>
      </c>
      <c r="BE33" s="92">
        <v>191</v>
      </c>
      <c r="BF33" s="92">
        <v>164</v>
      </c>
      <c r="BG33" s="92">
        <v>199</v>
      </c>
      <c r="BH33" s="92">
        <v>179</v>
      </c>
      <c r="BI33" s="92">
        <v>196</v>
      </c>
      <c r="BJ33" s="92">
        <v>256</v>
      </c>
      <c r="BK33" s="92">
        <v>214</v>
      </c>
      <c r="BL33" s="95"/>
      <c r="BM33" s="95"/>
      <c r="BN33" s="95"/>
      <c r="BO33" s="95"/>
      <c r="BP33" s="92">
        <v>177</v>
      </c>
      <c r="BQ33" s="92">
        <v>128</v>
      </c>
      <c r="BR33" s="92">
        <v>188</v>
      </c>
      <c r="BS33" s="92">
        <v>194</v>
      </c>
      <c r="BT33" s="142"/>
      <c r="BU33" s="120">
        <v>160</v>
      </c>
      <c r="BV33" s="120">
        <v>160</v>
      </c>
      <c r="BW33" s="120">
        <v>160</v>
      </c>
      <c r="BX33" s="120">
        <v>160</v>
      </c>
      <c r="BY33" s="120">
        <v>141</v>
      </c>
      <c r="BZ33" s="120">
        <v>161</v>
      </c>
      <c r="CA33" s="120">
        <v>186</v>
      </c>
      <c r="CB33" s="120">
        <v>137</v>
      </c>
      <c r="CC33" s="120">
        <v>180</v>
      </c>
      <c r="CD33" s="120">
        <v>181</v>
      </c>
      <c r="CE33" s="120">
        <v>210</v>
      </c>
      <c r="CF33" s="120">
        <v>181</v>
      </c>
      <c r="CG33" s="120">
        <v>179</v>
      </c>
      <c r="CH33" s="120">
        <v>198</v>
      </c>
      <c r="CI33" s="120">
        <v>199</v>
      </c>
      <c r="CJ33" s="120">
        <v>171</v>
      </c>
      <c r="CK33" s="120">
        <v>172</v>
      </c>
      <c r="CL33" s="120">
        <v>156</v>
      </c>
      <c r="CM33" s="120">
        <v>157</v>
      </c>
      <c r="CN33" s="120">
        <v>162</v>
      </c>
      <c r="CO33" s="120">
        <v>183</v>
      </c>
      <c r="CP33" s="120">
        <v>153</v>
      </c>
      <c r="CQ33" s="120">
        <v>167</v>
      </c>
      <c r="CR33" s="120">
        <v>130</v>
      </c>
      <c r="CS33" s="120">
        <v>181</v>
      </c>
      <c r="CT33" s="120">
        <v>203</v>
      </c>
      <c r="CU33" s="120">
        <v>155</v>
      </c>
      <c r="CV33" s="120">
        <v>192</v>
      </c>
      <c r="CW33" s="120">
        <v>180</v>
      </c>
      <c r="CX33" s="120">
        <v>183</v>
      </c>
      <c r="CY33" s="120">
        <v>184</v>
      </c>
      <c r="CZ33" s="120">
        <v>200</v>
      </c>
      <c r="DA33" s="120">
        <v>155</v>
      </c>
      <c r="DB33" s="120">
        <v>129</v>
      </c>
      <c r="DC33" s="120">
        <v>165</v>
      </c>
      <c r="DD33" s="120">
        <v>171</v>
      </c>
      <c r="DE33" s="120">
        <v>182</v>
      </c>
      <c r="DF33" s="120">
        <v>177</v>
      </c>
      <c r="DG33" s="120">
        <v>166</v>
      </c>
      <c r="DH33" s="120">
        <v>191</v>
      </c>
      <c r="DI33" s="120">
        <v>165</v>
      </c>
      <c r="DJ33" s="120">
        <v>153</v>
      </c>
      <c r="DK33" s="120">
        <v>202</v>
      </c>
      <c r="DL33" s="120">
        <v>179</v>
      </c>
      <c r="DM33" s="120">
        <v>160</v>
      </c>
      <c r="DN33" s="120">
        <v>155</v>
      </c>
      <c r="DO33" s="120">
        <v>143</v>
      </c>
      <c r="DP33" s="120">
        <v>174</v>
      </c>
    </row>
    <row r="34" spans="1:120" s="103" customFormat="1" ht="16.5" thickBot="1">
      <c r="A34" s="131">
        <v>32</v>
      </c>
      <c r="B34" s="154" t="s">
        <v>23</v>
      </c>
      <c r="C34" s="152" t="s">
        <v>24</v>
      </c>
      <c r="D34" s="155">
        <f t="shared" si="0"/>
        <v>174.75714285714287</v>
      </c>
      <c r="E34" s="162">
        <f t="shared" si="1"/>
        <v>70</v>
      </c>
      <c r="F34" s="157">
        <f t="shared" si="2"/>
        <v>12233</v>
      </c>
      <c r="G34" s="157">
        <f t="shared" si="3"/>
        <v>127</v>
      </c>
      <c r="H34" s="157">
        <f t="shared" si="4"/>
        <v>221</v>
      </c>
      <c r="I34" s="158">
        <f t="shared" si="5"/>
        <v>94</v>
      </c>
      <c r="J34" s="133">
        <v>161</v>
      </c>
      <c r="K34" s="126">
        <v>164</v>
      </c>
      <c r="L34" s="126">
        <v>177</v>
      </c>
      <c r="M34" s="126">
        <v>168</v>
      </c>
      <c r="N34" s="125"/>
      <c r="O34" s="125"/>
      <c r="P34" s="125"/>
      <c r="Q34" s="125"/>
      <c r="R34" s="126">
        <v>144</v>
      </c>
      <c r="S34" s="126">
        <v>171</v>
      </c>
      <c r="T34" s="126">
        <v>203</v>
      </c>
      <c r="U34" s="126">
        <v>221</v>
      </c>
      <c r="V34" s="126">
        <v>179</v>
      </c>
      <c r="W34" s="126">
        <v>171</v>
      </c>
      <c r="X34" s="126">
        <v>199</v>
      </c>
      <c r="Y34" s="126">
        <v>216</v>
      </c>
      <c r="Z34" s="126">
        <v>185</v>
      </c>
      <c r="AA34" s="126">
        <v>193</v>
      </c>
      <c r="AB34" s="126">
        <v>185</v>
      </c>
      <c r="AC34" s="126">
        <v>184</v>
      </c>
      <c r="AD34" s="147"/>
      <c r="AE34" s="125"/>
      <c r="AF34" s="125"/>
      <c r="AG34" s="125"/>
      <c r="AH34" s="125"/>
      <c r="AI34" s="126">
        <v>181</v>
      </c>
      <c r="AJ34" s="126">
        <v>167</v>
      </c>
      <c r="AK34" s="126">
        <v>161</v>
      </c>
      <c r="AL34" s="126">
        <v>210</v>
      </c>
      <c r="AM34" s="125"/>
      <c r="AN34" s="125"/>
      <c r="AO34" s="125"/>
      <c r="AP34" s="125"/>
      <c r="AQ34" s="126">
        <v>158</v>
      </c>
      <c r="AR34" s="126">
        <v>169</v>
      </c>
      <c r="AS34" s="126">
        <v>158</v>
      </c>
      <c r="AT34" s="126">
        <v>165</v>
      </c>
      <c r="AU34" s="125"/>
      <c r="AV34" s="125"/>
      <c r="AW34" s="125"/>
      <c r="AX34" s="125"/>
      <c r="AY34" s="147"/>
      <c r="AZ34" s="125"/>
      <c r="BA34" s="125"/>
      <c r="BB34" s="125"/>
      <c r="BC34" s="125"/>
      <c r="BD34" s="126">
        <v>183</v>
      </c>
      <c r="BE34" s="126">
        <v>180</v>
      </c>
      <c r="BF34" s="126">
        <v>199</v>
      </c>
      <c r="BG34" s="126">
        <v>156</v>
      </c>
      <c r="BH34" s="126">
        <v>202</v>
      </c>
      <c r="BI34" s="126">
        <v>190</v>
      </c>
      <c r="BJ34" s="126">
        <v>207</v>
      </c>
      <c r="BK34" s="126">
        <v>198</v>
      </c>
      <c r="BL34" s="126">
        <v>155</v>
      </c>
      <c r="BM34" s="126">
        <v>127</v>
      </c>
      <c r="BN34" s="126">
        <v>164</v>
      </c>
      <c r="BO34" s="126">
        <v>153</v>
      </c>
      <c r="BP34" s="125"/>
      <c r="BQ34" s="125"/>
      <c r="BR34" s="125"/>
      <c r="BS34" s="125"/>
      <c r="BT34" s="148"/>
      <c r="BU34" s="126">
        <v>169</v>
      </c>
      <c r="BV34" s="126">
        <v>155</v>
      </c>
      <c r="BW34" s="126">
        <v>138</v>
      </c>
      <c r="BX34" s="126">
        <v>177</v>
      </c>
      <c r="BY34" s="126">
        <v>177</v>
      </c>
      <c r="BZ34" s="126">
        <v>187</v>
      </c>
      <c r="CA34" s="126">
        <v>179</v>
      </c>
      <c r="CB34" s="126">
        <v>156</v>
      </c>
      <c r="CC34" s="126">
        <v>164</v>
      </c>
      <c r="CD34" s="126">
        <v>196</v>
      </c>
      <c r="CE34" s="126">
        <v>213</v>
      </c>
      <c r="CF34" s="126">
        <v>164</v>
      </c>
      <c r="CG34" s="126">
        <v>214</v>
      </c>
      <c r="CH34" s="126">
        <v>156</v>
      </c>
      <c r="CI34" s="126">
        <v>161</v>
      </c>
      <c r="CJ34" s="126">
        <v>205</v>
      </c>
      <c r="CK34" s="136"/>
      <c r="CL34" s="136"/>
      <c r="CM34" s="126">
        <v>157</v>
      </c>
      <c r="CN34" s="126">
        <v>180</v>
      </c>
      <c r="CO34" s="126">
        <v>149</v>
      </c>
      <c r="CP34" s="126">
        <v>172</v>
      </c>
      <c r="CQ34" s="126">
        <v>157</v>
      </c>
      <c r="CR34" s="126">
        <v>147</v>
      </c>
      <c r="CS34" s="126"/>
      <c r="CT34" s="126"/>
      <c r="CU34" s="126"/>
      <c r="CV34" s="126"/>
      <c r="CW34" s="126">
        <v>171</v>
      </c>
      <c r="CX34" s="126">
        <v>176</v>
      </c>
      <c r="CY34" s="126">
        <v>190</v>
      </c>
      <c r="CZ34" s="126">
        <v>154</v>
      </c>
      <c r="DA34" s="136"/>
      <c r="DB34" s="136"/>
      <c r="DC34" s="136"/>
      <c r="DD34" s="136"/>
      <c r="DE34" s="126">
        <v>164</v>
      </c>
      <c r="DF34" s="126">
        <v>131</v>
      </c>
      <c r="DG34" s="126">
        <v>182</v>
      </c>
      <c r="DH34" s="126">
        <v>148</v>
      </c>
      <c r="DI34" s="136"/>
      <c r="DJ34" s="136"/>
      <c r="DK34" s="136"/>
      <c r="DL34" s="136"/>
      <c r="DM34" s="126">
        <v>194</v>
      </c>
      <c r="DN34" s="126">
        <v>200</v>
      </c>
      <c r="DO34" s="126">
        <v>168</v>
      </c>
      <c r="DP34" s="126">
        <v>178</v>
      </c>
    </row>
    <row r="35" spans="1:120" s="103" customFormat="1" ht="15.75">
      <c r="A35" s="131">
        <v>33</v>
      </c>
      <c r="B35" s="154" t="s">
        <v>29</v>
      </c>
      <c r="C35" s="152" t="s">
        <v>30</v>
      </c>
      <c r="D35" s="155">
        <f t="shared" si="0"/>
        <v>173.69158878504672</v>
      </c>
      <c r="E35" s="162">
        <f t="shared" si="1"/>
        <v>107</v>
      </c>
      <c r="F35" s="157">
        <f t="shared" si="2"/>
        <v>18585</v>
      </c>
      <c r="G35" s="157">
        <f t="shared" si="3"/>
        <v>120</v>
      </c>
      <c r="H35" s="157">
        <f t="shared" si="4"/>
        <v>246</v>
      </c>
      <c r="I35" s="158">
        <f t="shared" si="5"/>
        <v>126</v>
      </c>
      <c r="J35" s="109">
        <v>160</v>
      </c>
      <c r="K35" s="96">
        <v>200</v>
      </c>
      <c r="L35" s="96">
        <v>220</v>
      </c>
      <c r="M35" s="96">
        <v>178</v>
      </c>
      <c r="N35" s="91">
        <v>172</v>
      </c>
      <c r="O35" s="91">
        <v>148</v>
      </c>
      <c r="P35" s="91">
        <v>183</v>
      </c>
      <c r="Q35" s="91">
        <v>138</v>
      </c>
      <c r="R35" s="91">
        <v>151</v>
      </c>
      <c r="S35" s="91">
        <v>145</v>
      </c>
      <c r="T35" s="91">
        <v>156</v>
      </c>
      <c r="U35" s="91">
        <v>188</v>
      </c>
      <c r="V35" s="91">
        <v>152</v>
      </c>
      <c r="W35" s="91">
        <v>176</v>
      </c>
      <c r="X35" s="91">
        <v>146</v>
      </c>
      <c r="Y35" s="91">
        <v>174</v>
      </c>
      <c r="Z35" s="91">
        <v>172</v>
      </c>
      <c r="AA35" s="91">
        <v>163</v>
      </c>
      <c r="AB35" s="91">
        <v>120</v>
      </c>
      <c r="AC35" s="91">
        <v>135</v>
      </c>
      <c r="AD35" s="139"/>
      <c r="AE35" s="91">
        <v>187</v>
      </c>
      <c r="AF35" s="91">
        <v>170</v>
      </c>
      <c r="AG35" s="91">
        <v>186</v>
      </c>
      <c r="AH35" s="91">
        <v>172</v>
      </c>
      <c r="AI35" s="91">
        <v>187</v>
      </c>
      <c r="AJ35" s="91">
        <v>177</v>
      </c>
      <c r="AK35" s="91">
        <v>171</v>
      </c>
      <c r="AL35" s="91">
        <v>183</v>
      </c>
      <c r="AM35" s="91">
        <v>153</v>
      </c>
      <c r="AN35" s="91">
        <v>200</v>
      </c>
      <c r="AO35" s="91">
        <v>185</v>
      </c>
      <c r="AP35" s="91">
        <v>246</v>
      </c>
      <c r="AQ35" s="91">
        <v>192</v>
      </c>
      <c r="AR35" s="91">
        <v>137</v>
      </c>
      <c r="AS35" s="91">
        <v>144</v>
      </c>
      <c r="AT35" s="91">
        <v>184</v>
      </c>
      <c r="AU35" s="91">
        <v>163</v>
      </c>
      <c r="AV35" s="91">
        <v>163</v>
      </c>
      <c r="AW35" s="91">
        <v>163</v>
      </c>
      <c r="AX35" s="91">
        <v>163</v>
      </c>
      <c r="AY35" s="139"/>
      <c r="AZ35" s="91">
        <v>172</v>
      </c>
      <c r="BA35" s="91">
        <v>169</v>
      </c>
      <c r="BB35" s="91">
        <v>220</v>
      </c>
      <c r="BC35" s="91">
        <v>172</v>
      </c>
      <c r="BD35" s="91">
        <v>177</v>
      </c>
      <c r="BE35" s="91">
        <v>177</v>
      </c>
      <c r="BF35" s="91">
        <v>162</v>
      </c>
      <c r="BG35" s="91">
        <v>179</v>
      </c>
      <c r="BH35" s="91">
        <v>186</v>
      </c>
      <c r="BI35" s="91">
        <v>143</v>
      </c>
      <c r="BJ35" s="91">
        <v>158</v>
      </c>
      <c r="BK35" s="91">
        <v>150</v>
      </c>
      <c r="BL35" s="91">
        <v>126</v>
      </c>
      <c r="BM35" s="91">
        <v>189</v>
      </c>
      <c r="BN35" s="91">
        <v>215</v>
      </c>
      <c r="BO35" s="91">
        <v>135</v>
      </c>
      <c r="BP35" s="91">
        <v>212</v>
      </c>
      <c r="BQ35" s="91">
        <v>197</v>
      </c>
      <c r="BR35" s="91">
        <v>124</v>
      </c>
      <c r="BS35" s="91">
        <v>151</v>
      </c>
      <c r="BT35" s="140"/>
      <c r="BU35" s="91">
        <v>244</v>
      </c>
      <c r="BV35" s="91">
        <v>194</v>
      </c>
      <c r="BW35" s="91">
        <v>236</v>
      </c>
      <c r="BX35" s="91">
        <v>144</v>
      </c>
      <c r="BY35" s="91">
        <v>168</v>
      </c>
      <c r="BZ35" s="91">
        <v>146</v>
      </c>
      <c r="CA35" s="91">
        <v>175</v>
      </c>
      <c r="CB35" s="91">
        <v>148</v>
      </c>
      <c r="CC35" s="91">
        <v>198</v>
      </c>
      <c r="CD35" s="91">
        <v>170</v>
      </c>
      <c r="CE35" s="91">
        <v>190</v>
      </c>
      <c r="CF35" s="91">
        <v>179</v>
      </c>
      <c r="CG35" s="91">
        <v>172</v>
      </c>
      <c r="CH35" s="91">
        <v>192</v>
      </c>
      <c r="CI35" s="91">
        <v>154</v>
      </c>
      <c r="CJ35" s="91">
        <v>204</v>
      </c>
      <c r="CK35" s="91">
        <v>144</v>
      </c>
      <c r="CL35" s="91">
        <v>127</v>
      </c>
      <c r="CM35" s="91">
        <v>200</v>
      </c>
      <c r="CN35" s="91">
        <v>149</v>
      </c>
      <c r="CO35" s="91">
        <v>186</v>
      </c>
      <c r="CP35" s="91">
        <v>192</v>
      </c>
      <c r="CQ35" s="91">
        <v>187</v>
      </c>
      <c r="CR35" s="91">
        <v>204</v>
      </c>
      <c r="CS35" s="91">
        <v>224</v>
      </c>
      <c r="CT35" s="91">
        <v>212</v>
      </c>
      <c r="CU35" s="91">
        <v>147</v>
      </c>
      <c r="CV35" s="91">
        <v>140</v>
      </c>
      <c r="CW35" s="91">
        <v>167</v>
      </c>
      <c r="CX35" s="91">
        <v>147</v>
      </c>
      <c r="CY35" s="91">
        <v>168</v>
      </c>
      <c r="CZ35" s="91">
        <v>158</v>
      </c>
      <c r="DA35" s="91">
        <v>188</v>
      </c>
      <c r="DB35" s="91">
        <v>196</v>
      </c>
      <c r="DC35" s="91">
        <v>170</v>
      </c>
      <c r="DD35" s="91">
        <v>213</v>
      </c>
      <c r="DE35" s="91">
        <v>168</v>
      </c>
      <c r="DF35" s="91">
        <v>190</v>
      </c>
      <c r="DG35" s="91">
        <v>180</v>
      </c>
      <c r="DH35" s="91">
        <v>166</v>
      </c>
      <c r="DI35" s="91">
        <v>169</v>
      </c>
      <c r="DJ35" s="91">
        <v>162</v>
      </c>
      <c r="DK35" s="91">
        <v>161</v>
      </c>
      <c r="DL35" s="91">
        <v>191</v>
      </c>
      <c r="DM35" s="91">
        <v>187</v>
      </c>
      <c r="DN35" s="91">
        <v>182</v>
      </c>
      <c r="DO35" s="91">
        <v>179</v>
      </c>
      <c r="DP35" s="136"/>
    </row>
    <row r="36" spans="1:120" s="103" customFormat="1" ht="15.75">
      <c r="A36" s="131">
        <v>34</v>
      </c>
      <c r="B36" s="154" t="s">
        <v>8</v>
      </c>
      <c r="C36" s="152" t="s">
        <v>5</v>
      </c>
      <c r="D36" s="155">
        <f t="shared" si="0"/>
        <v>173.625</v>
      </c>
      <c r="E36" s="162">
        <f t="shared" si="1"/>
        <v>24</v>
      </c>
      <c r="F36" s="157">
        <f t="shared" si="2"/>
        <v>4167</v>
      </c>
      <c r="G36" s="157">
        <f t="shared" si="3"/>
        <v>122</v>
      </c>
      <c r="H36" s="157">
        <f t="shared" si="4"/>
        <v>219</v>
      </c>
      <c r="I36" s="158">
        <f t="shared" si="5"/>
        <v>97</v>
      </c>
      <c r="J36" s="150"/>
      <c r="K36" s="136"/>
      <c r="L36" s="136"/>
      <c r="M36" s="136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41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41"/>
      <c r="AZ36" s="136"/>
      <c r="BA36" s="136"/>
      <c r="BB36" s="136"/>
      <c r="BC36" s="136"/>
      <c r="BD36" s="136"/>
      <c r="BE36" s="136"/>
      <c r="BF36" s="136"/>
      <c r="BG36" s="136"/>
      <c r="BH36" s="93">
        <v>152</v>
      </c>
      <c r="BI36" s="93">
        <v>182</v>
      </c>
      <c r="BJ36" s="93">
        <v>206</v>
      </c>
      <c r="BK36" s="93">
        <v>143</v>
      </c>
      <c r="BL36" s="136"/>
      <c r="BM36" s="136"/>
      <c r="BN36" s="136"/>
      <c r="BO36" s="136"/>
      <c r="BP36" s="93">
        <v>199</v>
      </c>
      <c r="BQ36" s="93">
        <v>205</v>
      </c>
      <c r="BR36" s="93">
        <v>193</v>
      </c>
      <c r="BS36" s="93">
        <v>158</v>
      </c>
      <c r="BT36" s="142"/>
      <c r="BU36" s="120">
        <v>219</v>
      </c>
      <c r="BV36" s="120">
        <v>168</v>
      </c>
      <c r="BW36" s="120">
        <v>191</v>
      </c>
      <c r="BX36" s="120">
        <v>147</v>
      </c>
      <c r="BY36" s="120">
        <v>141</v>
      </c>
      <c r="BZ36" s="120">
        <v>148</v>
      </c>
      <c r="CA36" s="120">
        <v>192</v>
      </c>
      <c r="CB36" s="120">
        <v>151</v>
      </c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20">
        <v>122</v>
      </c>
      <c r="DB36" s="120">
        <v>186</v>
      </c>
      <c r="DC36" s="120">
        <v>213</v>
      </c>
      <c r="DD36" s="120">
        <v>173</v>
      </c>
      <c r="DE36" s="120">
        <v>173</v>
      </c>
      <c r="DF36" s="120">
        <v>167</v>
      </c>
      <c r="DG36" s="120">
        <v>189</v>
      </c>
      <c r="DH36" s="120">
        <v>149</v>
      </c>
      <c r="DI36" s="136"/>
      <c r="DJ36" s="136"/>
      <c r="DK36" s="136"/>
      <c r="DL36" s="136"/>
      <c r="DM36" s="136"/>
      <c r="DN36" s="136"/>
      <c r="DO36" s="136"/>
      <c r="DP36" s="136"/>
    </row>
    <row r="37" spans="1:120" s="103" customFormat="1" ht="16.5" thickBot="1">
      <c r="A37" s="131">
        <v>35</v>
      </c>
      <c r="B37" s="154" t="s">
        <v>22</v>
      </c>
      <c r="C37" s="152" t="s">
        <v>20</v>
      </c>
      <c r="D37" s="155">
        <f t="shared" si="0"/>
        <v>170.96875</v>
      </c>
      <c r="E37" s="162">
        <f t="shared" si="1"/>
        <v>96</v>
      </c>
      <c r="F37" s="157">
        <f t="shared" si="2"/>
        <v>16413</v>
      </c>
      <c r="G37" s="157">
        <f t="shared" si="3"/>
        <v>125</v>
      </c>
      <c r="H37" s="157">
        <f t="shared" si="4"/>
        <v>238</v>
      </c>
      <c r="I37" s="158">
        <f t="shared" si="5"/>
        <v>113</v>
      </c>
      <c r="J37" s="116">
        <v>207</v>
      </c>
      <c r="K37" s="99">
        <v>157</v>
      </c>
      <c r="L37" s="99">
        <v>125</v>
      </c>
      <c r="M37" s="99">
        <v>189</v>
      </c>
      <c r="N37" s="99">
        <v>137</v>
      </c>
      <c r="O37" s="99">
        <v>145</v>
      </c>
      <c r="P37" s="99">
        <v>156</v>
      </c>
      <c r="Q37" s="99">
        <v>188</v>
      </c>
      <c r="R37" s="99">
        <v>160</v>
      </c>
      <c r="S37" s="99">
        <v>149</v>
      </c>
      <c r="T37" s="99">
        <v>202</v>
      </c>
      <c r="U37" s="99">
        <v>183</v>
      </c>
      <c r="V37" s="99">
        <v>125</v>
      </c>
      <c r="W37" s="99">
        <v>165</v>
      </c>
      <c r="X37" s="99">
        <v>191</v>
      </c>
      <c r="Y37" s="99">
        <v>166</v>
      </c>
      <c r="Z37" s="102"/>
      <c r="AA37" s="102"/>
      <c r="AB37" s="102"/>
      <c r="AC37" s="102"/>
      <c r="AD37" s="143"/>
      <c r="AE37" s="99">
        <v>199</v>
      </c>
      <c r="AF37" s="99">
        <v>169</v>
      </c>
      <c r="AG37" s="99">
        <v>172</v>
      </c>
      <c r="AH37" s="99">
        <v>157</v>
      </c>
      <c r="AI37" s="99">
        <v>192</v>
      </c>
      <c r="AJ37" s="99">
        <v>135</v>
      </c>
      <c r="AK37" s="99">
        <v>151</v>
      </c>
      <c r="AL37" s="99">
        <v>155</v>
      </c>
      <c r="AM37" s="99">
        <v>165</v>
      </c>
      <c r="AN37" s="99">
        <v>128</v>
      </c>
      <c r="AO37" s="99">
        <v>134</v>
      </c>
      <c r="AP37" s="99">
        <v>127</v>
      </c>
      <c r="AQ37" s="99">
        <v>225</v>
      </c>
      <c r="AR37" s="99">
        <v>156</v>
      </c>
      <c r="AS37" s="99">
        <v>191</v>
      </c>
      <c r="AT37" s="99">
        <v>193</v>
      </c>
      <c r="AU37" s="99">
        <v>203</v>
      </c>
      <c r="AV37" s="99">
        <v>238</v>
      </c>
      <c r="AW37" s="99">
        <v>201</v>
      </c>
      <c r="AX37" s="99">
        <v>192</v>
      </c>
      <c r="AY37" s="143"/>
      <c r="AZ37" s="99">
        <v>154</v>
      </c>
      <c r="BA37" s="99">
        <v>157</v>
      </c>
      <c r="BB37" s="99">
        <v>172</v>
      </c>
      <c r="BC37" s="99">
        <v>174</v>
      </c>
      <c r="BD37" s="99">
        <v>185</v>
      </c>
      <c r="BE37" s="99">
        <v>160</v>
      </c>
      <c r="BF37" s="99">
        <v>156</v>
      </c>
      <c r="BG37" s="99">
        <v>193</v>
      </c>
      <c r="BH37" s="104"/>
      <c r="BI37" s="104"/>
      <c r="BJ37" s="104"/>
      <c r="BK37" s="104"/>
      <c r="BL37" s="99">
        <v>138</v>
      </c>
      <c r="BM37" s="99">
        <v>164</v>
      </c>
      <c r="BN37" s="99">
        <v>184</v>
      </c>
      <c r="BO37" s="99">
        <v>165</v>
      </c>
      <c r="BP37" s="99">
        <v>191</v>
      </c>
      <c r="BQ37" s="99">
        <v>171</v>
      </c>
      <c r="BR37" s="99">
        <v>182</v>
      </c>
      <c r="BS37" s="99">
        <v>170</v>
      </c>
      <c r="BT37" s="144"/>
      <c r="BU37" s="124">
        <v>198</v>
      </c>
      <c r="BV37" s="124">
        <v>161</v>
      </c>
      <c r="BW37" s="124">
        <v>179</v>
      </c>
      <c r="BX37" s="124">
        <v>213</v>
      </c>
      <c r="BY37" s="124">
        <v>157</v>
      </c>
      <c r="BZ37" s="124">
        <v>177</v>
      </c>
      <c r="CA37" s="124">
        <v>147</v>
      </c>
      <c r="CB37" s="124">
        <v>175</v>
      </c>
      <c r="CC37" s="124">
        <v>203</v>
      </c>
      <c r="CD37" s="124">
        <v>179</v>
      </c>
      <c r="CE37" s="124">
        <v>169</v>
      </c>
      <c r="CF37" s="124">
        <v>160</v>
      </c>
      <c r="CG37" s="124">
        <v>153</v>
      </c>
      <c r="CH37" s="124">
        <v>176</v>
      </c>
      <c r="CI37" s="124">
        <v>138</v>
      </c>
      <c r="CJ37" s="124">
        <v>144</v>
      </c>
      <c r="CK37" s="124">
        <v>157</v>
      </c>
      <c r="CL37" s="124">
        <v>163</v>
      </c>
      <c r="CM37" s="124">
        <v>165</v>
      </c>
      <c r="CN37" s="124">
        <v>145</v>
      </c>
      <c r="CO37" s="124">
        <v>178</v>
      </c>
      <c r="CP37" s="124">
        <v>169</v>
      </c>
      <c r="CQ37" s="124">
        <v>137</v>
      </c>
      <c r="CR37" s="124">
        <v>206</v>
      </c>
      <c r="CS37" s="124">
        <v>140</v>
      </c>
      <c r="CT37" s="124">
        <v>153</v>
      </c>
      <c r="CU37" s="124">
        <v>156</v>
      </c>
      <c r="CV37" s="124">
        <v>199</v>
      </c>
      <c r="CW37" s="136"/>
      <c r="CX37" s="136"/>
      <c r="CY37" s="136"/>
      <c r="CZ37" s="136"/>
      <c r="DA37" s="124">
        <v>207</v>
      </c>
      <c r="DB37" s="124">
        <v>179</v>
      </c>
      <c r="DC37" s="124">
        <v>147</v>
      </c>
      <c r="DD37" s="124">
        <v>150</v>
      </c>
      <c r="DE37" s="124">
        <v>173</v>
      </c>
      <c r="DF37" s="124">
        <v>161</v>
      </c>
      <c r="DG37" s="124">
        <v>171</v>
      </c>
      <c r="DH37" s="124">
        <v>156</v>
      </c>
      <c r="DI37" s="124">
        <v>133</v>
      </c>
      <c r="DJ37" s="124">
        <v>200</v>
      </c>
      <c r="DK37" s="124">
        <v>231</v>
      </c>
      <c r="DL37" s="124">
        <v>237</v>
      </c>
      <c r="DM37" s="124">
        <v>160</v>
      </c>
      <c r="DN37" s="124">
        <v>158</v>
      </c>
      <c r="DO37" s="124">
        <v>193</v>
      </c>
      <c r="DP37" s="124">
        <v>216</v>
      </c>
    </row>
    <row r="38" spans="1:120" s="103" customFormat="1" ht="15.75">
      <c r="A38" s="131">
        <v>36</v>
      </c>
      <c r="B38" s="154" t="s">
        <v>33</v>
      </c>
      <c r="C38" s="152" t="s">
        <v>34</v>
      </c>
      <c r="D38" s="155">
        <f t="shared" si="0"/>
        <v>167.75</v>
      </c>
      <c r="E38" s="162">
        <f t="shared" si="1"/>
        <v>104</v>
      </c>
      <c r="F38" s="157">
        <f t="shared" si="2"/>
        <v>17446</v>
      </c>
      <c r="G38" s="157">
        <f t="shared" si="3"/>
        <v>120</v>
      </c>
      <c r="H38" s="157">
        <f t="shared" si="4"/>
        <v>225</v>
      </c>
      <c r="I38" s="158">
        <f t="shared" si="5"/>
        <v>105</v>
      </c>
      <c r="J38" s="121">
        <v>185</v>
      </c>
      <c r="K38" s="94">
        <v>158</v>
      </c>
      <c r="L38" s="94">
        <v>151</v>
      </c>
      <c r="M38" s="94">
        <v>184</v>
      </c>
      <c r="N38" s="123"/>
      <c r="O38" s="123"/>
      <c r="P38" s="123"/>
      <c r="Q38" s="123"/>
      <c r="R38" s="94">
        <v>160</v>
      </c>
      <c r="S38" s="94">
        <v>154</v>
      </c>
      <c r="T38" s="94">
        <v>161</v>
      </c>
      <c r="U38" s="94">
        <v>187</v>
      </c>
      <c r="V38" s="94">
        <v>148</v>
      </c>
      <c r="W38" s="94">
        <v>201</v>
      </c>
      <c r="X38" s="94">
        <v>177</v>
      </c>
      <c r="Y38" s="94">
        <v>166</v>
      </c>
      <c r="Z38" s="94">
        <v>145</v>
      </c>
      <c r="AA38" s="94">
        <v>179</v>
      </c>
      <c r="AB38" s="94">
        <v>162</v>
      </c>
      <c r="AC38" s="94">
        <v>175</v>
      </c>
      <c r="AD38" s="145"/>
      <c r="AE38" s="94">
        <v>184</v>
      </c>
      <c r="AF38" s="94">
        <v>188</v>
      </c>
      <c r="AG38" s="94">
        <v>185</v>
      </c>
      <c r="AH38" s="94">
        <v>170</v>
      </c>
      <c r="AI38" s="94">
        <v>161</v>
      </c>
      <c r="AJ38" s="94">
        <v>143</v>
      </c>
      <c r="AK38" s="94">
        <v>186</v>
      </c>
      <c r="AL38" s="94">
        <v>187</v>
      </c>
      <c r="AM38" s="94">
        <v>178</v>
      </c>
      <c r="AN38" s="94">
        <v>192</v>
      </c>
      <c r="AO38" s="94">
        <v>202</v>
      </c>
      <c r="AP38" s="94">
        <v>205</v>
      </c>
      <c r="AQ38" s="94">
        <v>151</v>
      </c>
      <c r="AR38" s="94">
        <v>130</v>
      </c>
      <c r="AS38" s="94">
        <v>145</v>
      </c>
      <c r="AT38" s="94">
        <v>150</v>
      </c>
      <c r="AU38" s="94">
        <v>134</v>
      </c>
      <c r="AV38" s="94">
        <v>186</v>
      </c>
      <c r="AW38" s="94">
        <v>220</v>
      </c>
      <c r="AX38" s="94">
        <v>156</v>
      </c>
      <c r="AY38" s="145"/>
      <c r="AZ38" s="94">
        <v>174</v>
      </c>
      <c r="BA38" s="94">
        <v>212</v>
      </c>
      <c r="BB38" s="94">
        <v>174</v>
      </c>
      <c r="BC38" s="94">
        <v>209</v>
      </c>
      <c r="BD38" s="94">
        <v>181</v>
      </c>
      <c r="BE38" s="94">
        <v>151</v>
      </c>
      <c r="BF38" s="94">
        <v>202</v>
      </c>
      <c r="BG38" s="94">
        <v>152</v>
      </c>
      <c r="BH38" s="94">
        <v>145</v>
      </c>
      <c r="BI38" s="94">
        <v>156</v>
      </c>
      <c r="BJ38" s="94">
        <v>142</v>
      </c>
      <c r="BK38" s="94">
        <v>131</v>
      </c>
      <c r="BL38" s="94">
        <v>168</v>
      </c>
      <c r="BM38" s="94">
        <v>156</v>
      </c>
      <c r="BN38" s="94">
        <v>176</v>
      </c>
      <c r="BO38" s="94">
        <v>179</v>
      </c>
      <c r="BP38" s="94">
        <v>130</v>
      </c>
      <c r="BQ38" s="94">
        <v>146</v>
      </c>
      <c r="BR38" s="94">
        <v>215</v>
      </c>
      <c r="BS38" s="94">
        <v>173</v>
      </c>
      <c r="BT38" s="146"/>
      <c r="BU38" s="94">
        <v>162</v>
      </c>
      <c r="BV38" s="94">
        <v>215</v>
      </c>
      <c r="BW38" s="94">
        <v>150</v>
      </c>
      <c r="BX38" s="94">
        <v>192</v>
      </c>
      <c r="BY38" s="94">
        <v>152</v>
      </c>
      <c r="BZ38" s="94">
        <v>148</v>
      </c>
      <c r="CA38" s="94">
        <v>145</v>
      </c>
      <c r="CB38" s="94">
        <v>135</v>
      </c>
      <c r="CC38" s="94">
        <v>158</v>
      </c>
      <c r="CD38" s="94">
        <v>146</v>
      </c>
      <c r="CE38" s="94">
        <v>186</v>
      </c>
      <c r="CF38" s="94">
        <v>190</v>
      </c>
      <c r="CG38" s="94">
        <v>178</v>
      </c>
      <c r="CH38" s="94">
        <v>152</v>
      </c>
      <c r="CI38" s="94">
        <v>159</v>
      </c>
      <c r="CJ38" s="94">
        <v>167</v>
      </c>
      <c r="CK38" s="94">
        <v>136</v>
      </c>
      <c r="CL38" s="94">
        <v>184</v>
      </c>
      <c r="CM38" s="94">
        <v>204</v>
      </c>
      <c r="CN38" s="94">
        <v>165</v>
      </c>
      <c r="CO38" s="94">
        <v>169</v>
      </c>
      <c r="CP38" s="94">
        <v>190</v>
      </c>
      <c r="CQ38" s="94">
        <v>137</v>
      </c>
      <c r="CR38" s="94">
        <v>169</v>
      </c>
      <c r="CS38" s="94">
        <v>120</v>
      </c>
      <c r="CT38" s="94">
        <v>193</v>
      </c>
      <c r="CU38" s="94">
        <v>158</v>
      </c>
      <c r="CV38" s="94">
        <v>161</v>
      </c>
      <c r="CW38" s="94">
        <v>158</v>
      </c>
      <c r="CX38" s="94">
        <v>181</v>
      </c>
      <c r="CY38" s="94">
        <v>137</v>
      </c>
      <c r="CZ38" s="94">
        <v>138</v>
      </c>
      <c r="DA38" s="94">
        <v>225</v>
      </c>
      <c r="DB38" s="94">
        <v>197</v>
      </c>
      <c r="DC38" s="94">
        <v>148</v>
      </c>
      <c r="DD38" s="94">
        <v>193</v>
      </c>
      <c r="DE38" s="94">
        <v>178</v>
      </c>
      <c r="DF38" s="94">
        <v>141</v>
      </c>
      <c r="DG38" s="94">
        <v>148</v>
      </c>
      <c r="DH38" s="94">
        <v>172</v>
      </c>
      <c r="DI38" s="94">
        <v>147</v>
      </c>
      <c r="DJ38" s="94">
        <v>176</v>
      </c>
      <c r="DK38" s="94">
        <v>162</v>
      </c>
      <c r="DL38" s="94">
        <v>122</v>
      </c>
      <c r="DM38" s="94">
        <v>179</v>
      </c>
      <c r="DN38" s="94">
        <v>167</v>
      </c>
      <c r="DO38" s="94">
        <v>163</v>
      </c>
      <c r="DP38" s="94">
        <v>175</v>
      </c>
    </row>
    <row r="39" spans="1:120" s="103" customFormat="1" ht="15.75" customHeight="1">
      <c r="A39" s="131">
        <v>37</v>
      </c>
      <c r="B39" s="154" t="s">
        <v>14</v>
      </c>
      <c r="C39" s="152" t="s">
        <v>15</v>
      </c>
      <c r="D39" s="155">
        <f t="shared" si="0"/>
        <v>167.40217391304347</v>
      </c>
      <c r="E39" s="162">
        <f t="shared" si="1"/>
        <v>92</v>
      </c>
      <c r="F39" s="157">
        <f t="shared" si="2"/>
        <v>15401</v>
      </c>
      <c r="G39" s="157">
        <f t="shared" si="3"/>
        <v>109</v>
      </c>
      <c r="H39" s="157">
        <f t="shared" si="4"/>
        <v>215</v>
      </c>
      <c r="I39" s="158">
        <f t="shared" si="5"/>
        <v>106</v>
      </c>
      <c r="J39" s="106">
        <v>215</v>
      </c>
      <c r="K39" s="92">
        <v>142</v>
      </c>
      <c r="L39" s="92">
        <v>173</v>
      </c>
      <c r="M39" s="92">
        <v>150</v>
      </c>
      <c r="N39" s="92">
        <v>157</v>
      </c>
      <c r="O39" s="92">
        <v>175</v>
      </c>
      <c r="P39" s="92">
        <v>149</v>
      </c>
      <c r="Q39" s="92">
        <v>181</v>
      </c>
      <c r="R39" s="92">
        <v>142</v>
      </c>
      <c r="S39" s="92">
        <v>162</v>
      </c>
      <c r="T39" s="92">
        <v>191</v>
      </c>
      <c r="U39" s="92">
        <v>187</v>
      </c>
      <c r="V39" s="92">
        <v>182</v>
      </c>
      <c r="W39" s="92">
        <v>195</v>
      </c>
      <c r="X39" s="92">
        <v>109</v>
      </c>
      <c r="Y39" s="92">
        <v>163</v>
      </c>
      <c r="Z39" s="92">
        <v>145</v>
      </c>
      <c r="AA39" s="92">
        <v>176</v>
      </c>
      <c r="AB39" s="92">
        <v>165</v>
      </c>
      <c r="AC39" s="92">
        <v>153</v>
      </c>
      <c r="AD39" s="141"/>
      <c r="AE39" s="92">
        <v>179</v>
      </c>
      <c r="AF39" s="92">
        <v>160</v>
      </c>
      <c r="AG39" s="92">
        <v>125</v>
      </c>
      <c r="AH39" s="92">
        <v>157</v>
      </c>
      <c r="AI39" s="95"/>
      <c r="AJ39" s="95"/>
      <c r="AK39" s="95"/>
      <c r="AL39" s="95"/>
      <c r="AM39" s="92">
        <v>161</v>
      </c>
      <c r="AN39" s="92">
        <v>183</v>
      </c>
      <c r="AO39" s="92">
        <v>172</v>
      </c>
      <c r="AP39" s="92">
        <v>134</v>
      </c>
      <c r="AQ39" s="92">
        <v>170</v>
      </c>
      <c r="AR39" s="92">
        <v>180</v>
      </c>
      <c r="AS39" s="92">
        <v>183</v>
      </c>
      <c r="AT39" s="92">
        <v>150</v>
      </c>
      <c r="AU39" s="95"/>
      <c r="AV39" s="95"/>
      <c r="AW39" s="95"/>
      <c r="AX39" s="95"/>
      <c r="AY39" s="141"/>
      <c r="AZ39" s="92">
        <v>183</v>
      </c>
      <c r="BA39" s="92">
        <v>151</v>
      </c>
      <c r="BB39" s="92">
        <v>127</v>
      </c>
      <c r="BC39" s="92">
        <v>171</v>
      </c>
      <c r="BD39" s="92">
        <v>173</v>
      </c>
      <c r="BE39" s="92">
        <v>161</v>
      </c>
      <c r="BF39" s="92">
        <v>184</v>
      </c>
      <c r="BG39" s="92">
        <v>168</v>
      </c>
      <c r="BH39" s="92">
        <v>146</v>
      </c>
      <c r="BI39" s="92">
        <v>171</v>
      </c>
      <c r="BJ39" s="92">
        <v>168</v>
      </c>
      <c r="BK39" s="92">
        <v>150</v>
      </c>
      <c r="BL39" s="95"/>
      <c r="BM39" s="95"/>
      <c r="BN39" s="95"/>
      <c r="BO39" s="95"/>
      <c r="BP39" s="92">
        <v>170</v>
      </c>
      <c r="BQ39" s="92">
        <v>191</v>
      </c>
      <c r="BR39" s="92">
        <v>165</v>
      </c>
      <c r="BS39" s="92">
        <v>150</v>
      </c>
      <c r="BT39" s="142"/>
      <c r="BU39" s="92">
        <v>164</v>
      </c>
      <c r="BV39" s="92">
        <v>140</v>
      </c>
      <c r="BW39" s="92">
        <v>165</v>
      </c>
      <c r="BX39" s="92">
        <v>149</v>
      </c>
      <c r="BY39" s="92">
        <v>189</v>
      </c>
      <c r="BZ39" s="92">
        <v>164</v>
      </c>
      <c r="CA39" s="92">
        <v>183</v>
      </c>
      <c r="CB39" s="92">
        <v>151</v>
      </c>
      <c r="CC39" s="92">
        <v>158</v>
      </c>
      <c r="CD39" s="92">
        <v>213</v>
      </c>
      <c r="CE39" s="92">
        <v>178</v>
      </c>
      <c r="CF39" s="92">
        <v>187</v>
      </c>
      <c r="CG39" s="92">
        <v>151</v>
      </c>
      <c r="CH39" s="92">
        <v>178</v>
      </c>
      <c r="CI39" s="92">
        <v>174</v>
      </c>
      <c r="CJ39" s="92">
        <v>213</v>
      </c>
      <c r="CK39" s="92">
        <v>158</v>
      </c>
      <c r="CL39" s="92">
        <v>161</v>
      </c>
      <c r="CM39" s="92">
        <v>180</v>
      </c>
      <c r="CN39" s="92">
        <v>160</v>
      </c>
      <c r="CO39" s="92">
        <v>190</v>
      </c>
      <c r="CP39" s="92">
        <v>176</v>
      </c>
      <c r="CQ39" s="92">
        <v>203</v>
      </c>
      <c r="CR39" s="92">
        <v>157</v>
      </c>
      <c r="CS39" s="92">
        <v>151</v>
      </c>
      <c r="CT39" s="92">
        <v>189</v>
      </c>
      <c r="CU39" s="92">
        <v>171</v>
      </c>
      <c r="CV39" s="92">
        <v>193</v>
      </c>
      <c r="CW39" s="92">
        <v>175</v>
      </c>
      <c r="CX39" s="92">
        <v>159</v>
      </c>
      <c r="CY39" s="92">
        <v>176</v>
      </c>
      <c r="CZ39" s="92">
        <v>157</v>
      </c>
      <c r="DA39" s="136"/>
      <c r="DB39" s="136"/>
      <c r="DC39" s="136"/>
      <c r="DD39" s="136"/>
      <c r="DE39" s="92">
        <v>173</v>
      </c>
      <c r="DF39" s="92">
        <v>157</v>
      </c>
      <c r="DG39" s="92">
        <v>153</v>
      </c>
      <c r="DH39" s="92">
        <v>161</v>
      </c>
      <c r="DI39" s="92">
        <v>200</v>
      </c>
      <c r="DJ39" s="92">
        <v>168</v>
      </c>
      <c r="DK39" s="92">
        <v>161</v>
      </c>
      <c r="DL39" s="92">
        <v>176</v>
      </c>
      <c r="DM39" s="92">
        <v>161</v>
      </c>
      <c r="DN39" s="92">
        <v>161</v>
      </c>
      <c r="DO39" s="92">
        <v>161</v>
      </c>
      <c r="DP39" s="92">
        <v>161</v>
      </c>
    </row>
    <row r="40" spans="1:120" s="103" customFormat="1" ht="15.75">
      <c r="A40" s="131">
        <v>38</v>
      </c>
      <c r="B40" s="154" t="s">
        <v>47</v>
      </c>
      <c r="C40" s="152" t="s">
        <v>46</v>
      </c>
      <c r="D40" s="155">
        <f t="shared" si="0"/>
        <v>151.07894736842104</v>
      </c>
      <c r="E40" s="162">
        <f t="shared" si="1"/>
        <v>76</v>
      </c>
      <c r="F40" s="157">
        <f t="shared" si="2"/>
        <v>11482</v>
      </c>
      <c r="G40" s="157">
        <f t="shared" si="3"/>
        <v>96</v>
      </c>
      <c r="H40" s="157">
        <f t="shared" si="4"/>
        <v>191</v>
      </c>
      <c r="I40" s="158">
        <f t="shared" si="5"/>
        <v>95</v>
      </c>
      <c r="J40" s="106">
        <v>141</v>
      </c>
      <c r="K40" s="92">
        <v>170</v>
      </c>
      <c r="L40" s="92">
        <v>139</v>
      </c>
      <c r="M40" s="92">
        <v>158</v>
      </c>
      <c r="N40" s="92">
        <v>183</v>
      </c>
      <c r="O40" s="92">
        <v>166</v>
      </c>
      <c r="P40" s="92">
        <v>167</v>
      </c>
      <c r="Q40" s="92">
        <v>167</v>
      </c>
      <c r="R40" s="95"/>
      <c r="S40" s="95"/>
      <c r="T40" s="95"/>
      <c r="U40" s="95"/>
      <c r="V40" s="92">
        <v>134</v>
      </c>
      <c r="W40" s="92">
        <v>120</v>
      </c>
      <c r="X40" s="92">
        <v>159</v>
      </c>
      <c r="Y40" s="92">
        <v>190</v>
      </c>
      <c r="Z40" s="92">
        <v>139</v>
      </c>
      <c r="AA40" s="92">
        <v>140</v>
      </c>
      <c r="AB40" s="92">
        <v>169</v>
      </c>
      <c r="AC40" s="92">
        <v>170</v>
      </c>
      <c r="AD40" s="141"/>
      <c r="AE40" s="95"/>
      <c r="AF40" s="95"/>
      <c r="AG40" s="92">
        <v>175</v>
      </c>
      <c r="AH40" s="92">
        <v>161</v>
      </c>
      <c r="AI40" s="92">
        <v>142</v>
      </c>
      <c r="AJ40" s="92">
        <v>176</v>
      </c>
      <c r="AK40" s="92">
        <v>136</v>
      </c>
      <c r="AL40" s="92">
        <v>174</v>
      </c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141"/>
      <c r="AZ40" s="92">
        <v>151</v>
      </c>
      <c r="BA40" s="92">
        <v>148</v>
      </c>
      <c r="BB40" s="92">
        <v>154</v>
      </c>
      <c r="BC40" s="92">
        <v>190</v>
      </c>
      <c r="BD40" s="92">
        <v>170</v>
      </c>
      <c r="BE40" s="92">
        <v>140</v>
      </c>
      <c r="BF40" s="92">
        <v>146</v>
      </c>
      <c r="BG40" s="92">
        <v>129</v>
      </c>
      <c r="BH40" s="92">
        <v>186</v>
      </c>
      <c r="BI40" s="92">
        <v>162</v>
      </c>
      <c r="BJ40" s="92">
        <v>156</v>
      </c>
      <c r="BK40" s="92">
        <v>167</v>
      </c>
      <c r="BL40" s="92">
        <v>132</v>
      </c>
      <c r="BM40" s="92">
        <v>156</v>
      </c>
      <c r="BN40" s="92">
        <v>96</v>
      </c>
      <c r="BO40" s="92">
        <v>171</v>
      </c>
      <c r="BP40" s="95"/>
      <c r="BQ40" s="95"/>
      <c r="BR40" s="95"/>
      <c r="BS40" s="95"/>
      <c r="BT40" s="142"/>
      <c r="BU40" s="92">
        <v>143</v>
      </c>
      <c r="BV40" s="92">
        <v>162</v>
      </c>
      <c r="BW40" s="92">
        <v>106</v>
      </c>
      <c r="BX40" s="92">
        <v>158</v>
      </c>
      <c r="BY40" s="136"/>
      <c r="BZ40" s="136"/>
      <c r="CA40" s="92">
        <v>137</v>
      </c>
      <c r="CB40" s="92">
        <v>124</v>
      </c>
      <c r="CC40" s="92">
        <v>151</v>
      </c>
      <c r="CD40" s="92">
        <v>125</v>
      </c>
      <c r="CE40" s="92">
        <v>151</v>
      </c>
      <c r="CF40" s="92">
        <v>177</v>
      </c>
      <c r="CG40" s="92">
        <v>159</v>
      </c>
      <c r="CH40" s="92">
        <v>171</v>
      </c>
      <c r="CI40" s="92">
        <v>127</v>
      </c>
      <c r="CJ40" s="92">
        <v>147</v>
      </c>
      <c r="CK40" s="136"/>
      <c r="CL40" s="136"/>
      <c r="CM40" s="136"/>
      <c r="CN40" s="136"/>
      <c r="CO40" s="92">
        <v>150</v>
      </c>
      <c r="CP40" s="92">
        <v>127</v>
      </c>
      <c r="CQ40" s="92">
        <v>114</v>
      </c>
      <c r="CR40" s="92">
        <v>180</v>
      </c>
      <c r="CS40" s="92">
        <v>160</v>
      </c>
      <c r="CT40" s="92">
        <v>191</v>
      </c>
      <c r="CU40" s="92">
        <v>147</v>
      </c>
      <c r="CV40" s="92">
        <v>145</v>
      </c>
      <c r="CW40" s="92">
        <v>128</v>
      </c>
      <c r="CX40" s="92">
        <v>183</v>
      </c>
      <c r="CY40" s="92">
        <v>161</v>
      </c>
      <c r="CZ40" s="92">
        <v>148</v>
      </c>
      <c r="DA40" s="92">
        <v>126</v>
      </c>
      <c r="DB40" s="92">
        <v>156</v>
      </c>
      <c r="DC40" s="92">
        <v>111</v>
      </c>
      <c r="DD40" s="92">
        <v>133</v>
      </c>
      <c r="DE40" s="136"/>
      <c r="DF40" s="136"/>
      <c r="DG40" s="136"/>
      <c r="DH40" s="136"/>
      <c r="DI40" s="92">
        <v>160</v>
      </c>
      <c r="DJ40" s="92">
        <v>168</v>
      </c>
      <c r="DK40" s="92">
        <v>127</v>
      </c>
      <c r="DL40" s="92">
        <v>133</v>
      </c>
      <c r="DM40" s="92">
        <v>146</v>
      </c>
      <c r="DN40" s="92">
        <v>128</v>
      </c>
      <c r="DO40" s="92">
        <v>165</v>
      </c>
      <c r="DP40" s="92">
        <v>127</v>
      </c>
    </row>
    <row r="41" spans="1:120" s="103" customFormat="1" ht="15.75">
      <c r="A41" s="131">
        <v>39</v>
      </c>
      <c r="B41" s="154" t="s">
        <v>28</v>
      </c>
      <c r="C41" s="152" t="s">
        <v>24</v>
      </c>
      <c r="D41" s="155">
        <f t="shared" si="0"/>
        <v>144.375</v>
      </c>
      <c r="E41" s="162">
        <f t="shared" si="1"/>
        <v>8</v>
      </c>
      <c r="F41" s="157">
        <f t="shared" si="2"/>
        <v>1155</v>
      </c>
      <c r="G41" s="157">
        <f t="shared" si="3"/>
        <v>127</v>
      </c>
      <c r="H41" s="157">
        <f t="shared" si="4"/>
        <v>179</v>
      </c>
      <c r="I41" s="158">
        <f t="shared" si="5"/>
        <v>52</v>
      </c>
      <c r="J41" s="150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41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141"/>
      <c r="AZ41" s="93">
        <v>138</v>
      </c>
      <c r="BA41" s="93">
        <v>133</v>
      </c>
      <c r="BB41" s="93">
        <v>139</v>
      </c>
      <c r="BC41" s="93">
        <v>144</v>
      </c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93">
        <v>127</v>
      </c>
      <c r="BQ41" s="93">
        <v>155</v>
      </c>
      <c r="BR41" s="93">
        <v>140</v>
      </c>
      <c r="BS41" s="93">
        <v>179</v>
      </c>
      <c r="BT41" s="142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</row>
    <row r="42" spans="1:120" s="103" customFormat="1" ht="16.5" thickBot="1">
      <c r="A42" s="131">
        <v>40</v>
      </c>
      <c r="B42" s="154" t="s">
        <v>48</v>
      </c>
      <c r="C42" s="152" t="s">
        <v>46</v>
      </c>
      <c r="D42" s="155">
        <f t="shared" si="0"/>
        <v>140.59375</v>
      </c>
      <c r="E42" s="162">
        <f t="shared" si="1"/>
        <v>64</v>
      </c>
      <c r="F42" s="157">
        <f t="shared" si="2"/>
        <v>8998</v>
      </c>
      <c r="G42" s="157">
        <f t="shared" si="3"/>
        <v>92</v>
      </c>
      <c r="H42" s="157">
        <f t="shared" si="4"/>
        <v>189</v>
      </c>
      <c r="I42" s="158">
        <f t="shared" si="5"/>
        <v>97</v>
      </c>
      <c r="J42" s="107">
        <v>147</v>
      </c>
      <c r="K42" s="100">
        <v>135</v>
      </c>
      <c r="L42" s="100">
        <v>145</v>
      </c>
      <c r="M42" s="100">
        <v>143</v>
      </c>
      <c r="N42" s="127"/>
      <c r="O42" s="127"/>
      <c r="P42" s="127"/>
      <c r="Q42" s="127"/>
      <c r="R42" s="127"/>
      <c r="S42" s="127"/>
      <c r="T42" s="127"/>
      <c r="U42" s="127"/>
      <c r="V42" s="100">
        <v>120</v>
      </c>
      <c r="W42" s="100">
        <v>159</v>
      </c>
      <c r="X42" s="100">
        <v>116</v>
      </c>
      <c r="Y42" s="100">
        <v>189</v>
      </c>
      <c r="Z42" s="127"/>
      <c r="AA42" s="127"/>
      <c r="AB42" s="127"/>
      <c r="AC42" s="127"/>
      <c r="AD42" s="147"/>
      <c r="AE42" s="100">
        <v>165</v>
      </c>
      <c r="AF42" s="100">
        <v>132</v>
      </c>
      <c r="AG42" s="127"/>
      <c r="AH42" s="127"/>
      <c r="AI42" s="127"/>
      <c r="AJ42" s="127"/>
      <c r="AK42" s="127"/>
      <c r="AL42" s="127"/>
      <c r="AM42" s="100">
        <v>141</v>
      </c>
      <c r="AN42" s="100">
        <v>147</v>
      </c>
      <c r="AO42" s="100">
        <v>105</v>
      </c>
      <c r="AP42" s="100">
        <v>140</v>
      </c>
      <c r="AQ42" s="127"/>
      <c r="AR42" s="127"/>
      <c r="AS42" s="100">
        <v>148</v>
      </c>
      <c r="AT42" s="100">
        <v>138</v>
      </c>
      <c r="AU42" s="100">
        <v>159</v>
      </c>
      <c r="AV42" s="100">
        <v>158</v>
      </c>
      <c r="AW42" s="100">
        <v>167</v>
      </c>
      <c r="AX42" s="100">
        <v>140</v>
      </c>
      <c r="AY42" s="147"/>
      <c r="AZ42" s="100">
        <v>172</v>
      </c>
      <c r="BA42" s="100">
        <v>188</v>
      </c>
      <c r="BB42" s="100">
        <v>113</v>
      </c>
      <c r="BC42" s="100">
        <v>149</v>
      </c>
      <c r="BD42" s="127"/>
      <c r="BE42" s="127"/>
      <c r="BF42" s="127"/>
      <c r="BG42" s="127"/>
      <c r="BH42" s="127"/>
      <c r="BI42" s="127"/>
      <c r="BJ42" s="127"/>
      <c r="BK42" s="127"/>
      <c r="BL42" s="100">
        <v>109</v>
      </c>
      <c r="BM42" s="100">
        <v>112</v>
      </c>
      <c r="BN42" s="127"/>
      <c r="BO42" s="127"/>
      <c r="BP42" s="100">
        <v>129</v>
      </c>
      <c r="BQ42" s="100">
        <v>118</v>
      </c>
      <c r="BR42" s="100">
        <v>185</v>
      </c>
      <c r="BS42" s="100">
        <v>150</v>
      </c>
      <c r="BT42" s="148"/>
      <c r="BU42" s="126">
        <v>124</v>
      </c>
      <c r="BV42" s="126">
        <v>133</v>
      </c>
      <c r="BW42" s="126">
        <v>174</v>
      </c>
      <c r="BX42" s="126">
        <v>171</v>
      </c>
      <c r="BY42" s="126">
        <v>145</v>
      </c>
      <c r="BZ42" s="126">
        <v>123</v>
      </c>
      <c r="CA42" s="136"/>
      <c r="CB42" s="136"/>
      <c r="CC42" s="136"/>
      <c r="CD42" s="136"/>
      <c r="CE42" s="136"/>
      <c r="CF42" s="136"/>
      <c r="CG42" s="126">
        <v>125</v>
      </c>
      <c r="CH42" s="126">
        <v>158</v>
      </c>
      <c r="CI42" s="126">
        <v>167</v>
      </c>
      <c r="CJ42" s="126">
        <v>133</v>
      </c>
      <c r="CK42" s="126">
        <v>118</v>
      </c>
      <c r="CL42" s="126">
        <v>143</v>
      </c>
      <c r="CM42" s="126">
        <v>143</v>
      </c>
      <c r="CN42" s="126">
        <v>162</v>
      </c>
      <c r="CO42" s="126">
        <v>159</v>
      </c>
      <c r="CP42" s="126">
        <v>156</v>
      </c>
      <c r="CQ42" s="126">
        <v>162</v>
      </c>
      <c r="CR42" s="126">
        <v>129</v>
      </c>
      <c r="CS42" s="126">
        <v>108</v>
      </c>
      <c r="CT42" s="126">
        <v>119</v>
      </c>
      <c r="CU42" s="126">
        <v>92</v>
      </c>
      <c r="CV42" s="126">
        <v>112</v>
      </c>
      <c r="CW42" s="136"/>
      <c r="CX42" s="136"/>
      <c r="CY42" s="136"/>
      <c r="CZ42" s="136"/>
      <c r="DA42" s="126">
        <v>149</v>
      </c>
      <c r="DB42" s="126">
        <v>110</v>
      </c>
      <c r="DC42" s="126">
        <v>148</v>
      </c>
      <c r="DD42" s="126">
        <v>142</v>
      </c>
      <c r="DE42" s="126">
        <v>113</v>
      </c>
      <c r="DF42" s="126">
        <v>122</v>
      </c>
      <c r="DG42" s="126">
        <v>166</v>
      </c>
      <c r="DH42" s="126">
        <v>150</v>
      </c>
      <c r="DI42" s="136"/>
      <c r="DJ42" s="136"/>
      <c r="DK42" s="136"/>
      <c r="DL42" s="136"/>
      <c r="DM42" s="126">
        <v>111</v>
      </c>
      <c r="DN42" s="126">
        <v>147</v>
      </c>
      <c r="DO42" s="126">
        <v>138</v>
      </c>
      <c r="DP42" s="126">
        <v>127</v>
      </c>
    </row>
    <row r="43" spans="1:120" s="103" customFormat="1" ht="15.75">
      <c r="A43" s="131">
        <v>41</v>
      </c>
      <c r="B43" s="154" t="s">
        <v>49</v>
      </c>
      <c r="C43" s="152" t="s">
        <v>46</v>
      </c>
      <c r="D43" s="155">
        <f t="shared" si="0"/>
        <v>135.6086956521739</v>
      </c>
      <c r="E43" s="162">
        <f t="shared" si="1"/>
        <v>46</v>
      </c>
      <c r="F43" s="157">
        <f t="shared" si="2"/>
        <v>6238</v>
      </c>
      <c r="G43" s="157">
        <f t="shared" si="3"/>
        <v>102</v>
      </c>
      <c r="H43" s="157">
        <f t="shared" si="4"/>
        <v>176</v>
      </c>
      <c r="I43" s="158">
        <f t="shared" si="5"/>
        <v>74</v>
      </c>
      <c r="J43" s="151"/>
      <c r="K43" s="135"/>
      <c r="L43" s="135"/>
      <c r="M43" s="135"/>
      <c r="N43" s="135"/>
      <c r="O43" s="135"/>
      <c r="P43" s="135"/>
      <c r="Q43" s="135"/>
      <c r="R43" s="96">
        <v>129</v>
      </c>
      <c r="S43" s="96">
        <v>176</v>
      </c>
      <c r="T43" s="96">
        <v>135</v>
      </c>
      <c r="U43" s="96">
        <v>154</v>
      </c>
      <c r="V43" s="135"/>
      <c r="W43" s="135"/>
      <c r="X43" s="135"/>
      <c r="Y43" s="135"/>
      <c r="Z43" s="96">
        <v>138</v>
      </c>
      <c r="AA43" s="96">
        <v>144</v>
      </c>
      <c r="AB43" s="96">
        <v>155</v>
      </c>
      <c r="AC43" s="96">
        <v>121</v>
      </c>
      <c r="AD43" s="139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96">
        <v>104</v>
      </c>
      <c r="AR43" s="96">
        <v>127</v>
      </c>
      <c r="AS43" s="135"/>
      <c r="AT43" s="135"/>
      <c r="AU43" s="135"/>
      <c r="AV43" s="135"/>
      <c r="AW43" s="135"/>
      <c r="AX43" s="135"/>
      <c r="AY43" s="139"/>
      <c r="AZ43" s="135"/>
      <c r="BA43" s="135"/>
      <c r="BB43" s="135"/>
      <c r="BC43" s="135"/>
      <c r="BD43" s="135"/>
      <c r="BE43" s="135"/>
      <c r="BF43" s="135"/>
      <c r="BG43" s="135"/>
      <c r="BH43" s="96">
        <v>156</v>
      </c>
      <c r="BI43" s="96">
        <v>112</v>
      </c>
      <c r="BJ43" s="96">
        <v>103</v>
      </c>
      <c r="BK43" s="96">
        <v>148</v>
      </c>
      <c r="BL43" s="135"/>
      <c r="BM43" s="135"/>
      <c r="BN43" s="135"/>
      <c r="BO43" s="135"/>
      <c r="BP43" s="96">
        <v>176</v>
      </c>
      <c r="BQ43" s="96">
        <v>154</v>
      </c>
      <c r="BR43" s="96">
        <v>121</v>
      </c>
      <c r="BS43" s="96">
        <v>102</v>
      </c>
      <c r="BT43" s="140"/>
      <c r="BU43" s="136"/>
      <c r="BV43" s="136"/>
      <c r="BW43" s="136"/>
      <c r="BX43" s="136"/>
      <c r="BY43" s="91">
        <v>134</v>
      </c>
      <c r="BZ43" s="91">
        <v>135</v>
      </c>
      <c r="CA43" s="91">
        <v>130</v>
      </c>
      <c r="CB43" s="91">
        <v>151</v>
      </c>
      <c r="CC43" s="91">
        <v>147</v>
      </c>
      <c r="CD43" s="91">
        <v>132</v>
      </c>
      <c r="CE43" s="91">
        <v>135</v>
      </c>
      <c r="CF43" s="91">
        <v>131</v>
      </c>
      <c r="CG43" s="91">
        <v>132</v>
      </c>
      <c r="CH43" s="91">
        <v>127</v>
      </c>
      <c r="CI43" s="91">
        <v>143</v>
      </c>
      <c r="CJ43" s="91">
        <v>145</v>
      </c>
      <c r="CK43" s="91">
        <v>153</v>
      </c>
      <c r="CL43" s="91">
        <v>133</v>
      </c>
      <c r="CM43" s="91">
        <v>119</v>
      </c>
      <c r="CN43" s="91">
        <v>146</v>
      </c>
      <c r="CO43" s="136"/>
      <c r="CP43" s="136"/>
      <c r="CQ43" s="136"/>
      <c r="CR43" s="136"/>
      <c r="CS43" s="136"/>
      <c r="CT43" s="136"/>
      <c r="CU43" s="136"/>
      <c r="CV43" s="136"/>
      <c r="CW43" s="91">
        <v>138</v>
      </c>
      <c r="CX43" s="91">
        <v>113</v>
      </c>
      <c r="CY43" s="91">
        <v>105</v>
      </c>
      <c r="CZ43" s="91">
        <v>169</v>
      </c>
      <c r="DA43" s="136"/>
      <c r="DB43" s="136"/>
      <c r="DC43" s="136"/>
      <c r="DD43" s="136"/>
      <c r="DE43" s="91">
        <v>127</v>
      </c>
      <c r="DF43" s="91">
        <v>152</v>
      </c>
      <c r="DG43" s="91">
        <v>137</v>
      </c>
      <c r="DH43" s="91">
        <v>104</v>
      </c>
      <c r="DI43" s="91">
        <v>126</v>
      </c>
      <c r="DJ43" s="91">
        <v>121</v>
      </c>
      <c r="DK43" s="91">
        <v>171</v>
      </c>
      <c r="DL43" s="91">
        <v>127</v>
      </c>
      <c r="DM43" s="136"/>
      <c r="DN43" s="136"/>
      <c r="DO43" s="136"/>
      <c r="DP43" s="136"/>
    </row>
    <row r="44" spans="1:120" s="103" customFormat="1" ht="15.75">
      <c r="A44" s="131">
        <v>42</v>
      </c>
      <c r="B44" s="154" t="s">
        <v>53</v>
      </c>
      <c r="C44" s="152" t="s">
        <v>52</v>
      </c>
      <c r="D44" s="155">
        <f t="shared" si="0"/>
        <v>101.625</v>
      </c>
      <c r="E44" s="162">
        <f t="shared" si="1"/>
        <v>80</v>
      </c>
      <c r="F44" s="157">
        <f t="shared" si="2"/>
        <v>8130</v>
      </c>
      <c r="G44" s="160">
        <f t="shared" si="3"/>
        <v>35</v>
      </c>
      <c r="H44" s="157">
        <f t="shared" si="4"/>
        <v>147</v>
      </c>
      <c r="I44" s="158">
        <f t="shared" si="5"/>
        <v>112</v>
      </c>
      <c r="J44" s="110"/>
      <c r="K44" s="95"/>
      <c r="L44" s="95"/>
      <c r="M44" s="95"/>
      <c r="N44" s="93">
        <v>125</v>
      </c>
      <c r="O44" s="93">
        <v>117</v>
      </c>
      <c r="P44" s="93">
        <v>73</v>
      </c>
      <c r="Q44" s="93">
        <v>126</v>
      </c>
      <c r="R44" s="95"/>
      <c r="S44" s="95"/>
      <c r="T44" s="95"/>
      <c r="U44" s="95"/>
      <c r="V44" s="92">
        <v>127</v>
      </c>
      <c r="W44" s="92">
        <v>123</v>
      </c>
      <c r="X44" s="92">
        <v>92</v>
      </c>
      <c r="Y44" s="92">
        <v>147</v>
      </c>
      <c r="Z44" s="92">
        <v>111</v>
      </c>
      <c r="AA44" s="92">
        <v>105</v>
      </c>
      <c r="AB44" s="92">
        <v>143</v>
      </c>
      <c r="AC44" s="92">
        <v>80</v>
      </c>
      <c r="AD44" s="141"/>
      <c r="AE44" s="92">
        <v>72</v>
      </c>
      <c r="AF44" s="92">
        <v>121</v>
      </c>
      <c r="AG44" s="92">
        <v>82</v>
      </c>
      <c r="AH44" s="92">
        <v>107</v>
      </c>
      <c r="AI44" s="93">
        <v>58</v>
      </c>
      <c r="AJ44" s="93">
        <v>102</v>
      </c>
      <c r="AK44" s="93">
        <v>117</v>
      </c>
      <c r="AL44" s="93">
        <v>99</v>
      </c>
      <c r="AM44" s="95"/>
      <c r="AN44" s="95"/>
      <c r="AO44" s="95"/>
      <c r="AP44" s="95"/>
      <c r="AQ44" s="92">
        <v>97</v>
      </c>
      <c r="AR44" s="92">
        <v>74</v>
      </c>
      <c r="AS44" s="92">
        <v>115</v>
      </c>
      <c r="AT44" s="92">
        <v>80</v>
      </c>
      <c r="AU44" s="92">
        <v>95</v>
      </c>
      <c r="AV44" s="92">
        <v>113</v>
      </c>
      <c r="AW44" s="92">
        <v>123</v>
      </c>
      <c r="AX44" s="92">
        <v>96</v>
      </c>
      <c r="AY44" s="141"/>
      <c r="AZ44" s="95"/>
      <c r="BA44" s="95"/>
      <c r="BB44" s="95"/>
      <c r="BC44" s="95"/>
      <c r="BD44" s="92">
        <v>98</v>
      </c>
      <c r="BE44" s="92">
        <v>92</v>
      </c>
      <c r="BF44" s="92">
        <v>100</v>
      </c>
      <c r="BG44" s="92">
        <v>101</v>
      </c>
      <c r="BH44" s="95"/>
      <c r="BI44" s="95"/>
      <c r="BJ44" s="95"/>
      <c r="BK44" s="95"/>
      <c r="BL44" s="92">
        <v>116</v>
      </c>
      <c r="BM44" s="92">
        <v>99</v>
      </c>
      <c r="BN44" s="92">
        <v>111</v>
      </c>
      <c r="BO44" s="92">
        <v>117</v>
      </c>
      <c r="BP44" s="92">
        <v>127</v>
      </c>
      <c r="BQ44" s="92">
        <v>74</v>
      </c>
      <c r="BR44" s="92">
        <v>111</v>
      </c>
      <c r="BS44" s="92">
        <v>88</v>
      </c>
      <c r="BT44" s="142"/>
      <c r="BU44" s="92">
        <v>84</v>
      </c>
      <c r="BV44" s="92">
        <v>119</v>
      </c>
      <c r="BW44" s="92">
        <v>103</v>
      </c>
      <c r="BX44" s="92">
        <v>103</v>
      </c>
      <c r="BY44" s="92">
        <v>88</v>
      </c>
      <c r="BZ44" s="92">
        <v>91</v>
      </c>
      <c r="CA44" s="92">
        <v>87</v>
      </c>
      <c r="CB44" s="92">
        <v>112</v>
      </c>
      <c r="CC44" s="92">
        <v>116</v>
      </c>
      <c r="CD44" s="92">
        <v>116</v>
      </c>
      <c r="CE44" s="92">
        <v>94</v>
      </c>
      <c r="CF44" s="92">
        <v>121</v>
      </c>
      <c r="CG44" s="92">
        <v>83</v>
      </c>
      <c r="CH44" s="92">
        <v>126</v>
      </c>
      <c r="CI44" s="92">
        <v>107</v>
      </c>
      <c r="CJ44" s="92">
        <v>125</v>
      </c>
      <c r="CK44" s="92">
        <v>125</v>
      </c>
      <c r="CL44" s="92">
        <v>125</v>
      </c>
      <c r="CM44" s="92">
        <v>116</v>
      </c>
      <c r="CN44" s="92">
        <v>102</v>
      </c>
      <c r="CO44" s="92">
        <v>101</v>
      </c>
      <c r="CP44" s="92">
        <v>113</v>
      </c>
      <c r="CQ44" s="92">
        <v>103</v>
      </c>
      <c r="CR44" s="92">
        <v>103</v>
      </c>
      <c r="CS44" s="92">
        <v>78</v>
      </c>
      <c r="CT44" s="92">
        <v>70</v>
      </c>
      <c r="CU44" s="92">
        <v>76</v>
      </c>
      <c r="CV44" s="92">
        <v>63</v>
      </c>
      <c r="CW44" s="92">
        <v>69</v>
      </c>
      <c r="CX44" s="92">
        <v>84</v>
      </c>
      <c r="CY44" s="92">
        <v>124</v>
      </c>
      <c r="CZ44" s="92">
        <v>35</v>
      </c>
      <c r="DA44" s="92">
        <v>117</v>
      </c>
      <c r="DB44" s="92">
        <v>95</v>
      </c>
      <c r="DC44" s="92">
        <v>106</v>
      </c>
      <c r="DD44" s="92">
        <v>97</v>
      </c>
      <c r="DE44" s="92">
        <v>98</v>
      </c>
      <c r="DF44" s="92">
        <v>81</v>
      </c>
      <c r="DG44" s="92">
        <v>123</v>
      </c>
      <c r="DH44" s="92">
        <v>97</v>
      </c>
      <c r="DI44" s="136"/>
      <c r="DJ44" s="136"/>
      <c r="DK44" s="136"/>
      <c r="DL44" s="136"/>
      <c r="DM44" s="136"/>
      <c r="DN44" s="136"/>
      <c r="DO44" s="136"/>
      <c r="DP44" s="136"/>
    </row>
    <row r="45" spans="1:120" s="103" customFormat="1" ht="16.5" thickBot="1">
      <c r="A45" s="131">
        <v>43</v>
      </c>
      <c r="B45" s="154" t="s">
        <v>54</v>
      </c>
      <c r="C45" s="152" t="s">
        <v>52</v>
      </c>
      <c r="D45" s="155">
        <f t="shared" si="0"/>
        <v>73.61363636363636</v>
      </c>
      <c r="E45" s="162">
        <f t="shared" si="1"/>
        <v>44</v>
      </c>
      <c r="F45" s="157">
        <f t="shared" si="2"/>
        <v>3239</v>
      </c>
      <c r="G45" s="157">
        <f t="shared" si="3"/>
        <v>51</v>
      </c>
      <c r="H45" s="157">
        <f t="shared" si="4"/>
        <v>106</v>
      </c>
      <c r="I45" s="161">
        <f t="shared" si="5"/>
        <v>55</v>
      </c>
      <c r="J45" s="112"/>
      <c r="K45" s="104"/>
      <c r="L45" s="104"/>
      <c r="M45" s="104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43"/>
      <c r="AE45" s="104"/>
      <c r="AF45" s="104"/>
      <c r="AG45" s="104"/>
      <c r="AH45" s="104"/>
      <c r="AI45" s="104"/>
      <c r="AJ45" s="104"/>
      <c r="AK45" s="104"/>
      <c r="AL45" s="104"/>
      <c r="AM45" s="102"/>
      <c r="AN45" s="102"/>
      <c r="AO45" s="102"/>
      <c r="AP45" s="102"/>
      <c r="AQ45" s="104"/>
      <c r="AR45" s="104"/>
      <c r="AS45" s="104"/>
      <c r="AT45" s="104"/>
      <c r="AU45" s="104"/>
      <c r="AV45" s="104"/>
      <c r="AW45" s="104"/>
      <c r="AX45" s="104"/>
      <c r="AY45" s="143"/>
      <c r="AZ45" s="104"/>
      <c r="BA45" s="104"/>
      <c r="BB45" s="104"/>
      <c r="BC45" s="104"/>
      <c r="BD45" s="99">
        <v>57</v>
      </c>
      <c r="BE45" s="99">
        <v>72</v>
      </c>
      <c r="BF45" s="99">
        <v>57</v>
      </c>
      <c r="BG45" s="99">
        <v>51</v>
      </c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44"/>
      <c r="BU45" s="124">
        <v>56</v>
      </c>
      <c r="BV45" s="124">
        <v>66</v>
      </c>
      <c r="BW45" s="124">
        <v>68</v>
      </c>
      <c r="BX45" s="124">
        <v>85</v>
      </c>
      <c r="BY45" s="124">
        <v>72</v>
      </c>
      <c r="BZ45" s="124">
        <v>71</v>
      </c>
      <c r="CA45" s="124">
        <v>60</v>
      </c>
      <c r="CB45" s="124">
        <v>71</v>
      </c>
      <c r="CC45" s="124">
        <v>82</v>
      </c>
      <c r="CD45" s="124">
        <v>63</v>
      </c>
      <c r="CE45" s="124">
        <v>78</v>
      </c>
      <c r="CF45" s="124">
        <v>74</v>
      </c>
      <c r="CG45" s="124">
        <v>72</v>
      </c>
      <c r="CH45" s="124">
        <v>75</v>
      </c>
      <c r="CI45" s="124">
        <v>70</v>
      </c>
      <c r="CJ45" s="124">
        <v>80</v>
      </c>
      <c r="CK45" s="124">
        <v>85</v>
      </c>
      <c r="CL45" s="124">
        <v>106</v>
      </c>
      <c r="CM45" s="124">
        <v>70</v>
      </c>
      <c r="CN45" s="124">
        <v>70</v>
      </c>
      <c r="CO45" s="124">
        <v>70</v>
      </c>
      <c r="CP45" s="124">
        <v>72</v>
      </c>
      <c r="CQ45" s="124">
        <v>74</v>
      </c>
      <c r="CR45" s="124">
        <v>81</v>
      </c>
      <c r="CS45" s="124">
        <v>76</v>
      </c>
      <c r="CT45" s="124">
        <v>68</v>
      </c>
      <c r="CU45" s="124">
        <v>83</v>
      </c>
      <c r="CV45" s="124">
        <v>82</v>
      </c>
      <c r="CW45" s="124">
        <v>64</v>
      </c>
      <c r="CX45" s="124">
        <v>89</v>
      </c>
      <c r="CY45" s="124">
        <v>80</v>
      </c>
      <c r="CZ45" s="124">
        <v>81</v>
      </c>
      <c r="DA45" s="124">
        <v>93</v>
      </c>
      <c r="DB45" s="124">
        <v>69</v>
      </c>
      <c r="DC45" s="124">
        <v>84</v>
      </c>
      <c r="DD45" s="124">
        <v>79</v>
      </c>
      <c r="DE45" s="124">
        <v>59</v>
      </c>
      <c r="DF45" s="124">
        <v>71</v>
      </c>
      <c r="DG45" s="124">
        <v>67</v>
      </c>
      <c r="DH45" s="124">
        <v>86</v>
      </c>
      <c r="DI45" s="136"/>
      <c r="DJ45" s="136"/>
      <c r="DK45" s="136"/>
      <c r="DL45" s="136"/>
      <c r="DM45" s="136"/>
      <c r="DN45" s="136"/>
      <c r="DO45" s="136"/>
      <c r="DP45" s="136"/>
    </row>
    <row r="46" ht="12.75">
      <c r="E46" s="128"/>
    </row>
  </sheetData>
  <sheetProtection password="CF7A" sheet="1" objects="1" scenarios="1" selectLockedCells="1" selectUnlockedCells="1"/>
  <protectedRanges>
    <protectedRange sqref="J3:M5 J26:M28" name="Range1_1"/>
    <protectedRange sqref="AE6:AH10" name="Range1_2"/>
    <protectedRange sqref="AE18:AH20" name="Range1_3"/>
    <protectedRange sqref="AZ21:BC25" name="Range1"/>
    <protectedRange sqref="AZ35:BC37" name="Range1_4"/>
  </protectedRanges>
  <mergeCells count="4">
    <mergeCell ref="J2:AC2"/>
    <mergeCell ref="AE2:AX2"/>
    <mergeCell ref="AZ2:BS2"/>
    <mergeCell ref="BU2:DP2"/>
  </mergeCells>
  <conditionalFormatting sqref="CG9:CJ11 CK25:CR28 CM3:CN4 BU3:CL7 CM6:CN7 DM42:DP42 BU11:CB13 BU9:CB9 CC9:CF12 CG18:CJ18 BU19:CB20 CO18:CR20 CK18:CN21 CC18:CF20 CG20:CJ21 BU25:CB25 BU27:CB28 CC25:CF28 BU23:CF23 CG26:CJ28 CG23:CJ24 CK23:CR23 CK32:CL33 CK35:CL35 CG33:CJ35 CC32:CF35 CM32:CN35 BY32:BZ39 CA32:CB40 BU32:BX40 CA43:CF45 CK37:CN39 BU44:BX45 BU42:BX42 BY42:BZ45 DE32:DH39 CC37:CJ40 DM25:DP28 DM18:DP20 DE20:DH21 CS23:DL28 DM23:DP23 DP32:DP34 CW32:CZ35 DA32:DD33 DA40:DD40 DI32:DL33 DI35:DL35 DI37:DP40 DM32:DO35 CO33:CV35 CO37:CV40 CW38:CZ40 DA35:DD38 CW43:CZ45 CO44:CV45 CG42:CN45 CO42:CV42 DA44:DD45 DA42:DD42 DE42:DH45 DI43:DL43 DP9:DP10 CS18:CV21 CW20:CZ21 CW18:CZ18 DA18:DD21 DI18:DL21 DE18:DH18 CK9:DL13 DM13:DP13 DM9:DO11 CO3:CR7 CS4:CV7 CW3:CZ7 DI3:DP7 DA3:DH3 DA5:DH7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conditionalFormatting sqref="AZ3:BS45 AE3:AX45 J3:AC45 CM5:CN5 BU10:CB10 CG12:CJ12 CC13:CJ13 BU18:CB18 CG19:CJ19 CG16:CJ16 CO21:CR21 BU21:CF21 BU26:CB26 BU24:CF24 CG25:CJ25 CK24:CR24 CG29:CJ29 CG32:CJ32 CK34:CL34 BY40:BZ40 BU41:DP41 BU43:BX43 CA42:CF42 CK40:CN40 CO32:CV32 CO29:CR29 BU22:DP22 DM21:DP21 DM24:DP24 DI29:DP30 DA29:DD29 DA34:DD34 DI34:DL34 DI36:DP36 DP35 CW37:CZ37 CC36:CZ36 DA39:DD39 DE40:DH40 CW42:CZ42 CO43:CV43 DA43:DD43 DI42:DL42 DI44:DP45 DM43:DP43 BU8:DP8 CS16:CZ16 CW19:CZ19 DE16:DP16 DE19:DH19 DM12:DP12 DP11 CS3:CV3 DA4:DH4">
    <cfRule type="cellIs" priority="3" dxfId="2" operator="between" stopIfTrue="1">
      <formula>200</formula>
      <formula>249.999</formula>
    </cfRule>
    <cfRule type="cellIs" priority="4" dxfId="1" operator="between" stopIfTrue="1">
      <formula>250</formula>
      <formula>300</formula>
    </cfRule>
    <cfRule type="cellIs" priority="5" dxfId="3" operator="between" stopIfTrue="1">
      <formula>0</formula>
      <formula>199.999</formula>
    </cfRule>
  </conditionalFormatting>
  <printOptions/>
  <pageMargins left="0.75" right="0.24" top="0.44" bottom="1.02" header="0.18" footer="0.5"/>
  <pageSetup fitToHeight="6" horizontalDpi="200" verticalDpi="200" orientation="portrait" paperSize="9" scale="80" r:id="rId1"/>
  <colBreaks count="5" manualBreakCount="5">
    <brk id="9" max="65535" man="1"/>
    <brk id="30" max="65535" man="1"/>
    <brk id="51" max="65535" man="1"/>
    <brk id="72" max="65535" man="1"/>
    <brk id="9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1" sqref="C31"/>
    </sheetView>
  </sheetViews>
  <sheetFormatPr defaultColWidth="9.140625" defaultRowHeight="12.75"/>
  <cols>
    <col min="1" max="1" width="4.7109375" style="0" bestFit="1" customWidth="1"/>
    <col min="2" max="2" width="19.57421875" style="0" bestFit="1" customWidth="1"/>
    <col min="3" max="3" width="11.8515625" style="0" bestFit="1" customWidth="1"/>
    <col min="4" max="7" width="7.00390625" style="0" bestFit="1" customWidth="1"/>
    <col min="8" max="8" width="6.8515625" style="26" bestFit="1" customWidth="1"/>
  </cols>
  <sheetData>
    <row r="1" spans="1:9" ht="13.5" thickBot="1">
      <c r="A1" s="464" t="s">
        <v>55</v>
      </c>
      <c r="B1" s="466" t="s">
        <v>56</v>
      </c>
      <c r="C1" s="468" t="s">
        <v>57</v>
      </c>
      <c r="D1" s="470" t="s">
        <v>62</v>
      </c>
      <c r="E1" s="471"/>
      <c r="F1" s="471"/>
      <c r="G1" s="472"/>
      <c r="H1" s="86" t="s">
        <v>62</v>
      </c>
      <c r="I1" s="462" t="s">
        <v>63</v>
      </c>
    </row>
    <row r="2" spans="1:9" ht="41.25" customHeight="1" thickBot="1">
      <c r="A2" s="465"/>
      <c r="B2" s="467"/>
      <c r="C2" s="469"/>
      <c r="D2" s="87" t="s">
        <v>61</v>
      </c>
      <c r="E2" s="88" t="s">
        <v>58</v>
      </c>
      <c r="F2" s="88" t="s">
        <v>59</v>
      </c>
      <c r="G2" s="89" t="s">
        <v>60</v>
      </c>
      <c r="H2" s="90" t="s">
        <v>64</v>
      </c>
      <c r="I2" s="463"/>
    </row>
    <row r="3" spans="1:9" ht="12.75">
      <c r="A3" s="8">
        <v>1</v>
      </c>
      <c r="B3" s="9" t="s">
        <v>0</v>
      </c>
      <c r="C3" s="12" t="s">
        <v>1</v>
      </c>
      <c r="D3" s="15">
        <v>37</v>
      </c>
      <c r="E3" s="16">
        <v>15</v>
      </c>
      <c r="F3" s="16">
        <v>11</v>
      </c>
      <c r="G3" s="17">
        <v>14</v>
      </c>
      <c r="H3" s="25">
        <f aca="true" t="shared" si="0" ref="H3:H45">SUM(D3:G3)</f>
        <v>77</v>
      </c>
      <c r="I3" s="13">
        <f aca="true" t="shared" si="1" ref="I3:I45">H3*0.3</f>
        <v>23.099999999999998</v>
      </c>
    </row>
    <row r="4" spans="1:9" ht="12.75">
      <c r="A4" s="2">
        <v>2</v>
      </c>
      <c r="B4" s="1" t="s">
        <v>2</v>
      </c>
      <c r="C4" s="6" t="s">
        <v>1</v>
      </c>
      <c r="D4" s="18">
        <v>28</v>
      </c>
      <c r="E4" s="19">
        <v>12</v>
      </c>
      <c r="F4" s="19">
        <v>10</v>
      </c>
      <c r="G4" s="20">
        <v>10</v>
      </c>
      <c r="H4" s="24">
        <f t="shared" si="0"/>
        <v>60</v>
      </c>
      <c r="I4" s="14">
        <f t="shared" si="1"/>
        <v>18</v>
      </c>
    </row>
    <row r="5" spans="1:9" ht="13.5" thickBot="1">
      <c r="A5" s="3">
        <v>3</v>
      </c>
      <c r="B5" s="4" t="s">
        <v>3</v>
      </c>
      <c r="C5" s="7" t="s">
        <v>1</v>
      </c>
      <c r="D5" s="21">
        <v>44</v>
      </c>
      <c r="E5" s="22">
        <v>18</v>
      </c>
      <c r="F5" s="22">
        <v>11</v>
      </c>
      <c r="G5" s="23">
        <v>8</v>
      </c>
      <c r="H5" s="30">
        <f t="shared" si="0"/>
        <v>81</v>
      </c>
      <c r="I5" s="31">
        <f t="shared" si="1"/>
        <v>24.3</v>
      </c>
    </row>
    <row r="6" spans="1:9" ht="12.75">
      <c r="A6" s="8">
        <v>4</v>
      </c>
      <c r="B6" s="9" t="s">
        <v>4</v>
      </c>
      <c r="C6" s="12" t="s">
        <v>5</v>
      </c>
      <c r="D6" s="15">
        <v>0</v>
      </c>
      <c r="E6" s="16">
        <v>0</v>
      </c>
      <c r="F6" s="16">
        <v>0</v>
      </c>
      <c r="G6" s="17">
        <v>4</v>
      </c>
      <c r="H6" s="25">
        <f t="shared" si="0"/>
        <v>4</v>
      </c>
      <c r="I6" s="13">
        <f t="shared" si="1"/>
        <v>1.2</v>
      </c>
    </row>
    <row r="7" spans="1:9" ht="12.75">
      <c r="A7" s="2">
        <v>5</v>
      </c>
      <c r="B7" s="1" t="s">
        <v>6</v>
      </c>
      <c r="C7" s="6" t="s">
        <v>5</v>
      </c>
      <c r="D7" s="18">
        <v>17</v>
      </c>
      <c r="E7" s="19">
        <v>6</v>
      </c>
      <c r="F7" s="19">
        <v>13</v>
      </c>
      <c r="G7" s="20">
        <v>7</v>
      </c>
      <c r="H7" s="24">
        <f t="shared" si="0"/>
        <v>43</v>
      </c>
      <c r="I7" s="14">
        <f t="shared" si="1"/>
        <v>12.9</v>
      </c>
    </row>
    <row r="8" spans="1:9" ht="12.75">
      <c r="A8" s="2">
        <v>6</v>
      </c>
      <c r="B8" s="1" t="s">
        <v>7</v>
      </c>
      <c r="C8" s="6" t="s">
        <v>5</v>
      </c>
      <c r="D8" s="18">
        <v>26</v>
      </c>
      <c r="E8" s="19">
        <v>4</v>
      </c>
      <c r="F8" s="19">
        <v>10</v>
      </c>
      <c r="G8" s="20">
        <v>6</v>
      </c>
      <c r="H8" s="24">
        <f t="shared" si="0"/>
        <v>46</v>
      </c>
      <c r="I8" s="14">
        <f t="shared" si="1"/>
        <v>13.799999999999999</v>
      </c>
    </row>
    <row r="9" spans="1:9" ht="12.75">
      <c r="A9" s="2">
        <v>7</v>
      </c>
      <c r="B9" s="1" t="s">
        <v>8</v>
      </c>
      <c r="C9" s="6" t="s">
        <v>5</v>
      </c>
      <c r="D9" s="18">
        <v>11</v>
      </c>
      <c r="E9" s="19">
        <v>5</v>
      </c>
      <c r="F9" s="19">
        <v>0</v>
      </c>
      <c r="G9" s="20">
        <v>0</v>
      </c>
      <c r="H9" s="24">
        <f t="shared" si="0"/>
        <v>16</v>
      </c>
      <c r="I9" s="14">
        <f t="shared" si="1"/>
        <v>4.8</v>
      </c>
    </row>
    <row r="10" spans="1:9" ht="13.5" thickBot="1">
      <c r="A10" s="3">
        <v>8</v>
      </c>
      <c r="B10" s="4" t="s">
        <v>9</v>
      </c>
      <c r="C10" s="7" t="s">
        <v>5</v>
      </c>
      <c r="D10" s="21">
        <v>18</v>
      </c>
      <c r="E10" s="22">
        <v>6</v>
      </c>
      <c r="F10" s="22">
        <v>6</v>
      </c>
      <c r="G10" s="23">
        <v>12</v>
      </c>
      <c r="H10" s="30">
        <f t="shared" si="0"/>
        <v>42</v>
      </c>
      <c r="I10" s="31">
        <f t="shared" si="1"/>
        <v>12.6</v>
      </c>
    </row>
    <row r="11" spans="1:9" ht="12.75">
      <c r="A11" s="8">
        <v>9</v>
      </c>
      <c r="B11" s="9" t="s">
        <v>10</v>
      </c>
      <c r="C11" s="12" t="s">
        <v>11</v>
      </c>
      <c r="D11" s="15">
        <v>18</v>
      </c>
      <c r="E11" s="16">
        <v>9</v>
      </c>
      <c r="F11" s="16">
        <v>7</v>
      </c>
      <c r="G11" s="17">
        <v>12</v>
      </c>
      <c r="H11" s="25">
        <f t="shared" si="0"/>
        <v>46</v>
      </c>
      <c r="I11" s="13">
        <f t="shared" si="1"/>
        <v>13.799999999999999</v>
      </c>
    </row>
    <row r="12" spans="1:9" ht="12.75">
      <c r="A12" s="2">
        <v>10</v>
      </c>
      <c r="B12" s="1" t="s">
        <v>12</v>
      </c>
      <c r="C12" s="6" t="s">
        <v>11</v>
      </c>
      <c r="D12" s="18">
        <v>26</v>
      </c>
      <c r="E12" s="19">
        <v>13</v>
      </c>
      <c r="F12" s="19">
        <v>15</v>
      </c>
      <c r="G12" s="20">
        <v>14</v>
      </c>
      <c r="H12" s="24">
        <f t="shared" si="0"/>
        <v>68</v>
      </c>
      <c r="I12" s="14">
        <f t="shared" si="1"/>
        <v>20.4</v>
      </c>
    </row>
    <row r="13" spans="1:9" ht="13.5" thickBot="1">
      <c r="A13" s="3">
        <v>11</v>
      </c>
      <c r="B13" s="4" t="s">
        <v>13</v>
      </c>
      <c r="C13" s="7" t="s">
        <v>11</v>
      </c>
      <c r="D13" s="21">
        <v>34</v>
      </c>
      <c r="E13" s="22">
        <v>23</v>
      </c>
      <c r="F13" s="22">
        <v>10</v>
      </c>
      <c r="G13" s="23">
        <v>6</v>
      </c>
      <c r="H13" s="30">
        <f t="shared" si="0"/>
        <v>73</v>
      </c>
      <c r="I13" s="31">
        <f t="shared" si="1"/>
        <v>21.9</v>
      </c>
    </row>
    <row r="14" spans="1:9" ht="12.75">
      <c r="A14" s="8">
        <v>12</v>
      </c>
      <c r="B14" s="9" t="s">
        <v>14</v>
      </c>
      <c r="C14" s="12" t="s">
        <v>15</v>
      </c>
      <c r="D14" s="15">
        <v>40</v>
      </c>
      <c r="E14" s="16">
        <v>18</v>
      </c>
      <c r="F14" s="16">
        <v>11</v>
      </c>
      <c r="G14" s="17">
        <v>15</v>
      </c>
      <c r="H14" s="25">
        <f t="shared" si="0"/>
        <v>84</v>
      </c>
      <c r="I14" s="13">
        <f t="shared" si="1"/>
        <v>25.2</v>
      </c>
    </row>
    <row r="15" spans="1:9" ht="12.75">
      <c r="A15" s="2">
        <v>13</v>
      </c>
      <c r="B15" s="1" t="s">
        <v>16</v>
      </c>
      <c r="C15" s="6" t="s">
        <v>15</v>
      </c>
      <c r="D15" s="18">
        <v>15</v>
      </c>
      <c r="E15" s="19">
        <v>21</v>
      </c>
      <c r="F15" s="19">
        <v>8</v>
      </c>
      <c r="G15" s="20">
        <v>2</v>
      </c>
      <c r="H15" s="24">
        <f t="shared" si="0"/>
        <v>46</v>
      </c>
      <c r="I15" s="14">
        <f t="shared" si="1"/>
        <v>13.799999999999999</v>
      </c>
    </row>
    <row r="16" spans="1:9" ht="12.75">
      <c r="A16" s="2">
        <v>14</v>
      </c>
      <c r="B16" s="1" t="s">
        <v>17</v>
      </c>
      <c r="C16" s="6" t="s">
        <v>15</v>
      </c>
      <c r="D16" s="18">
        <v>23</v>
      </c>
      <c r="E16" s="19">
        <v>5</v>
      </c>
      <c r="F16" s="19">
        <v>9</v>
      </c>
      <c r="G16" s="20">
        <v>8</v>
      </c>
      <c r="H16" s="24">
        <f t="shared" si="0"/>
        <v>45</v>
      </c>
      <c r="I16" s="14">
        <f t="shared" si="1"/>
        <v>13.5</v>
      </c>
    </row>
    <row r="17" spans="1:9" ht="13.5" thickBot="1">
      <c r="A17" s="3">
        <v>15</v>
      </c>
      <c r="B17" s="4" t="s">
        <v>18</v>
      </c>
      <c r="C17" s="7" t="s">
        <v>15</v>
      </c>
      <c r="D17" s="21">
        <v>25</v>
      </c>
      <c r="E17" s="22">
        <v>13</v>
      </c>
      <c r="F17" s="22">
        <v>11</v>
      </c>
      <c r="G17" s="23">
        <v>10</v>
      </c>
      <c r="H17" s="30">
        <f t="shared" si="0"/>
        <v>59</v>
      </c>
      <c r="I17" s="31">
        <f t="shared" si="1"/>
        <v>17.7</v>
      </c>
    </row>
    <row r="18" spans="1:9" ht="12.75">
      <c r="A18" s="8">
        <v>16</v>
      </c>
      <c r="B18" s="9" t="s">
        <v>19</v>
      </c>
      <c r="C18" s="12" t="s">
        <v>20</v>
      </c>
      <c r="D18" s="15">
        <v>40</v>
      </c>
      <c r="E18" s="16">
        <v>7</v>
      </c>
      <c r="F18" s="16">
        <v>2</v>
      </c>
      <c r="G18" s="17">
        <v>8</v>
      </c>
      <c r="H18" s="25">
        <f t="shared" si="0"/>
        <v>57</v>
      </c>
      <c r="I18" s="13">
        <f t="shared" si="1"/>
        <v>17.099999999999998</v>
      </c>
    </row>
    <row r="19" spans="1:9" ht="12.75">
      <c r="A19" s="2">
        <v>17</v>
      </c>
      <c r="B19" s="1" t="s">
        <v>21</v>
      </c>
      <c r="C19" s="6" t="s">
        <v>20</v>
      </c>
      <c r="D19" s="18">
        <v>35</v>
      </c>
      <c r="E19" s="19">
        <v>8</v>
      </c>
      <c r="F19" s="19">
        <v>10</v>
      </c>
      <c r="G19" s="20">
        <v>12</v>
      </c>
      <c r="H19" s="24">
        <f t="shared" si="0"/>
        <v>65</v>
      </c>
      <c r="I19" s="14">
        <f t="shared" si="1"/>
        <v>19.5</v>
      </c>
    </row>
    <row r="20" spans="1:9" ht="13.5" thickBot="1">
      <c r="A20" s="3">
        <v>18</v>
      </c>
      <c r="B20" s="4" t="s">
        <v>22</v>
      </c>
      <c r="C20" s="7" t="s">
        <v>20</v>
      </c>
      <c r="D20" s="21">
        <v>46</v>
      </c>
      <c r="E20" s="22">
        <v>15</v>
      </c>
      <c r="F20" s="22">
        <v>15</v>
      </c>
      <c r="G20" s="23">
        <v>20</v>
      </c>
      <c r="H20" s="30">
        <f t="shared" si="0"/>
        <v>96</v>
      </c>
      <c r="I20" s="31">
        <f t="shared" si="1"/>
        <v>28.799999999999997</v>
      </c>
    </row>
    <row r="21" spans="1:9" ht="12.75">
      <c r="A21" s="8">
        <v>19</v>
      </c>
      <c r="B21" s="9" t="s">
        <v>23</v>
      </c>
      <c r="C21" s="12" t="s">
        <v>24</v>
      </c>
      <c r="D21" s="15">
        <v>19</v>
      </c>
      <c r="E21" s="16">
        <v>10</v>
      </c>
      <c r="F21" s="16">
        <v>4</v>
      </c>
      <c r="G21" s="17">
        <v>8</v>
      </c>
      <c r="H21" s="25">
        <f t="shared" si="0"/>
        <v>41</v>
      </c>
      <c r="I21" s="13">
        <f t="shared" si="1"/>
        <v>12.299999999999999</v>
      </c>
    </row>
    <row r="22" spans="1:9" ht="12.75">
      <c r="A22" s="2">
        <v>20</v>
      </c>
      <c r="B22" s="1" t="s">
        <v>25</v>
      </c>
      <c r="C22" s="6" t="s">
        <v>24</v>
      </c>
      <c r="D22" s="18">
        <v>28</v>
      </c>
      <c r="E22" s="19">
        <v>13</v>
      </c>
      <c r="F22" s="19">
        <v>12</v>
      </c>
      <c r="G22" s="20">
        <v>12</v>
      </c>
      <c r="H22" s="24">
        <f t="shared" si="0"/>
        <v>65</v>
      </c>
      <c r="I22" s="14">
        <f t="shared" si="1"/>
        <v>19.5</v>
      </c>
    </row>
    <row r="23" spans="1:9" ht="12.75">
      <c r="A23" s="2">
        <v>21</v>
      </c>
      <c r="B23" s="1" t="s">
        <v>26</v>
      </c>
      <c r="C23" s="6" t="s">
        <v>24</v>
      </c>
      <c r="D23" s="18">
        <v>14</v>
      </c>
      <c r="E23" s="19">
        <v>12</v>
      </c>
      <c r="F23" s="19">
        <v>11</v>
      </c>
      <c r="G23" s="20">
        <v>7</v>
      </c>
      <c r="H23" s="24">
        <f t="shared" si="0"/>
        <v>44</v>
      </c>
      <c r="I23" s="14">
        <f t="shared" si="1"/>
        <v>13.2</v>
      </c>
    </row>
    <row r="24" spans="1:9" ht="12.75">
      <c r="A24" s="2">
        <v>22</v>
      </c>
      <c r="B24" s="1" t="s">
        <v>27</v>
      </c>
      <c r="C24" s="6" t="s">
        <v>24</v>
      </c>
      <c r="D24" s="18">
        <v>28</v>
      </c>
      <c r="E24" s="19">
        <v>5</v>
      </c>
      <c r="F24" s="19">
        <v>6</v>
      </c>
      <c r="G24" s="20">
        <v>7</v>
      </c>
      <c r="H24" s="24">
        <f t="shared" si="0"/>
        <v>46</v>
      </c>
      <c r="I24" s="14">
        <f t="shared" si="1"/>
        <v>13.799999999999999</v>
      </c>
    </row>
    <row r="25" spans="1:9" ht="13.5" thickBot="1">
      <c r="A25" s="3">
        <v>23</v>
      </c>
      <c r="B25" s="4" t="s">
        <v>28</v>
      </c>
      <c r="C25" s="7" t="s">
        <v>24</v>
      </c>
      <c r="D25" s="21"/>
      <c r="E25" s="22">
        <v>7</v>
      </c>
      <c r="F25" s="22">
        <v>0</v>
      </c>
      <c r="G25" s="23">
        <v>0</v>
      </c>
      <c r="H25" s="30">
        <f t="shared" si="0"/>
        <v>7</v>
      </c>
      <c r="I25" s="31">
        <f t="shared" si="1"/>
        <v>2.1</v>
      </c>
    </row>
    <row r="26" spans="1:9" ht="12.75">
      <c r="A26" s="8">
        <v>24</v>
      </c>
      <c r="B26" s="9" t="s">
        <v>29</v>
      </c>
      <c r="C26" s="12" t="s">
        <v>30</v>
      </c>
      <c r="D26" s="15">
        <v>25</v>
      </c>
      <c r="E26" s="16">
        <v>14</v>
      </c>
      <c r="F26" s="16">
        <v>7</v>
      </c>
      <c r="G26" s="17">
        <v>10</v>
      </c>
      <c r="H26" s="25">
        <f t="shared" si="0"/>
        <v>56</v>
      </c>
      <c r="I26" s="13">
        <f t="shared" si="1"/>
        <v>16.8</v>
      </c>
    </row>
    <row r="27" spans="1:9" ht="12.75">
      <c r="A27" s="2">
        <v>25</v>
      </c>
      <c r="B27" s="1" t="s">
        <v>31</v>
      </c>
      <c r="C27" s="6" t="s">
        <v>30</v>
      </c>
      <c r="D27" s="18">
        <v>19</v>
      </c>
      <c r="E27" s="19">
        <v>13</v>
      </c>
      <c r="F27" s="19">
        <v>13</v>
      </c>
      <c r="G27" s="20">
        <v>3</v>
      </c>
      <c r="H27" s="24">
        <f t="shared" si="0"/>
        <v>48</v>
      </c>
      <c r="I27" s="14">
        <f t="shared" si="1"/>
        <v>14.399999999999999</v>
      </c>
    </row>
    <row r="28" spans="1:9" ht="13.5" thickBot="1">
      <c r="A28" s="3">
        <v>26</v>
      </c>
      <c r="B28" s="4" t="s">
        <v>32</v>
      </c>
      <c r="C28" s="7" t="s">
        <v>30</v>
      </c>
      <c r="D28" s="21">
        <v>26</v>
      </c>
      <c r="E28" s="22">
        <v>13</v>
      </c>
      <c r="F28" s="22">
        <v>9</v>
      </c>
      <c r="G28" s="23">
        <v>11</v>
      </c>
      <c r="H28" s="30">
        <f t="shared" si="0"/>
        <v>59</v>
      </c>
      <c r="I28" s="31">
        <f t="shared" si="1"/>
        <v>17.7</v>
      </c>
    </row>
    <row r="29" spans="1:9" ht="12.75">
      <c r="A29" s="8">
        <v>27</v>
      </c>
      <c r="B29" s="9" t="s">
        <v>33</v>
      </c>
      <c r="C29" s="12" t="s">
        <v>34</v>
      </c>
      <c r="D29" s="15">
        <v>48</v>
      </c>
      <c r="E29" s="16">
        <v>18</v>
      </c>
      <c r="F29" s="16">
        <v>15</v>
      </c>
      <c r="G29" s="17">
        <v>12</v>
      </c>
      <c r="H29" s="25">
        <f t="shared" si="0"/>
        <v>93</v>
      </c>
      <c r="I29" s="13">
        <f t="shared" si="1"/>
        <v>27.9</v>
      </c>
    </row>
    <row r="30" spans="1:9" ht="12.75">
      <c r="A30" s="2">
        <v>28</v>
      </c>
      <c r="B30" s="1" t="s">
        <v>35</v>
      </c>
      <c r="C30" s="6" t="s">
        <v>34</v>
      </c>
      <c r="D30" s="18">
        <v>27</v>
      </c>
      <c r="E30" s="19">
        <v>13</v>
      </c>
      <c r="F30" s="19">
        <v>10</v>
      </c>
      <c r="G30" s="20">
        <v>9</v>
      </c>
      <c r="H30" s="24">
        <f t="shared" si="0"/>
        <v>59</v>
      </c>
      <c r="I30" s="14">
        <f t="shared" si="1"/>
        <v>17.7</v>
      </c>
    </row>
    <row r="31" spans="1:9" ht="13.5" thickBot="1">
      <c r="A31" s="3">
        <v>29</v>
      </c>
      <c r="B31" s="4" t="s">
        <v>36</v>
      </c>
      <c r="C31" s="7" t="s">
        <v>34</v>
      </c>
      <c r="D31" s="21">
        <v>37</v>
      </c>
      <c r="E31" s="22">
        <v>8</v>
      </c>
      <c r="F31" s="22">
        <v>14</v>
      </c>
      <c r="G31" s="23">
        <v>12</v>
      </c>
      <c r="H31" s="30">
        <f t="shared" si="0"/>
        <v>71</v>
      </c>
      <c r="I31" s="31">
        <f t="shared" si="1"/>
        <v>21.3</v>
      </c>
    </row>
    <row r="32" spans="1:9" ht="12.75">
      <c r="A32" s="8">
        <v>30</v>
      </c>
      <c r="B32" s="9" t="s">
        <v>37</v>
      </c>
      <c r="C32" s="12" t="s">
        <v>38</v>
      </c>
      <c r="D32" s="15">
        <v>32</v>
      </c>
      <c r="E32" s="16">
        <v>11</v>
      </c>
      <c r="F32" s="16">
        <v>4</v>
      </c>
      <c r="G32" s="17">
        <v>10</v>
      </c>
      <c r="H32" s="25">
        <f t="shared" si="0"/>
        <v>57</v>
      </c>
      <c r="I32" s="13">
        <f t="shared" si="1"/>
        <v>17.099999999999998</v>
      </c>
    </row>
    <row r="33" spans="1:9" ht="12.75">
      <c r="A33" s="2">
        <v>31</v>
      </c>
      <c r="B33" s="1" t="s">
        <v>39</v>
      </c>
      <c r="C33" s="6" t="s">
        <v>38</v>
      </c>
      <c r="D33" s="18">
        <v>26</v>
      </c>
      <c r="E33" s="19">
        <v>7</v>
      </c>
      <c r="F33" s="19">
        <v>9</v>
      </c>
      <c r="G33" s="20">
        <v>14</v>
      </c>
      <c r="H33" s="24">
        <f t="shared" si="0"/>
        <v>56</v>
      </c>
      <c r="I33" s="14">
        <f t="shared" si="1"/>
        <v>16.8</v>
      </c>
    </row>
    <row r="34" spans="1:9" ht="13.5" thickBot="1">
      <c r="A34" s="3">
        <v>32</v>
      </c>
      <c r="B34" s="4" t="s">
        <v>40</v>
      </c>
      <c r="C34" s="7" t="s">
        <v>38</v>
      </c>
      <c r="D34" s="21">
        <v>35</v>
      </c>
      <c r="E34" s="22">
        <v>5</v>
      </c>
      <c r="F34" s="22">
        <v>8</v>
      </c>
      <c r="G34" s="23">
        <v>15</v>
      </c>
      <c r="H34" s="30">
        <f t="shared" si="0"/>
        <v>63</v>
      </c>
      <c r="I34" s="31">
        <f t="shared" si="1"/>
        <v>18.9</v>
      </c>
    </row>
    <row r="35" spans="1:9" ht="12.75">
      <c r="A35" s="8">
        <v>33</v>
      </c>
      <c r="B35" s="9" t="s">
        <v>41</v>
      </c>
      <c r="C35" s="12" t="s">
        <v>42</v>
      </c>
      <c r="D35" s="15">
        <v>27</v>
      </c>
      <c r="E35" s="16">
        <v>10</v>
      </c>
      <c r="F35" s="16">
        <v>1</v>
      </c>
      <c r="G35" s="17">
        <v>2</v>
      </c>
      <c r="H35" s="25">
        <f t="shared" si="0"/>
        <v>40</v>
      </c>
      <c r="I35" s="13">
        <f t="shared" si="1"/>
        <v>12</v>
      </c>
    </row>
    <row r="36" spans="1:9" ht="12.75">
      <c r="A36" s="2">
        <v>34</v>
      </c>
      <c r="B36" s="1" t="s">
        <v>43</v>
      </c>
      <c r="C36" s="6" t="s">
        <v>42</v>
      </c>
      <c r="D36" s="18">
        <v>41</v>
      </c>
      <c r="E36" s="19">
        <v>29</v>
      </c>
      <c r="F36" s="19">
        <v>20</v>
      </c>
      <c r="G36" s="20">
        <v>12</v>
      </c>
      <c r="H36" s="24">
        <f t="shared" si="0"/>
        <v>102</v>
      </c>
      <c r="I36" s="14">
        <f t="shared" si="1"/>
        <v>30.599999999999998</v>
      </c>
    </row>
    <row r="37" spans="1:9" ht="13.5" thickBot="1">
      <c r="A37" s="3">
        <v>35</v>
      </c>
      <c r="B37" s="4" t="s">
        <v>44</v>
      </c>
      <c r="C37" s="7" t="s">
        <v>42</v>
      </c>
      <c r="D37" s="21">
        <v>41</v>
      </c>
      <c r="E37" s="22">
        <v>16</v>
      </c>
      <c r="F37" s="22">
        <v>14</v>
      </c>
      <c r="G37" s="23">
        <v>12</v>
      </c>
      <c r="H37" s="30">
        <f t="shared" si="0"/>
        <v>83</v>
      </c>
      <c r="I37" s="31">
        <f t="shared" si="1"/>
        <v>24.9</v>
      </c>
    </row>
    <row r="38" spans="1:9" ht="12.75">
      <c r="A38" s="10">
        <v>36</v>
      </c>
      <c r="B38" s="5" t="s">
        <v>45</v>
      </c>
      <c r="C38" s="11" t="s">
        <v>46</v>
      </c>
      <c r="D38" s="27">
        <v>34</v>
      </c>
      <c r="E38" s="28">
        <v>17</v>
      </c>
      <c r="F38" s="28">
        <v>10</v>
      </c>
      <c r="G38" s="29">
        <v>7</v>
      </c>
      <c r="H38" s="24">
        <f t="shared" si="0"/>
        <v>68</v>
      </c>
      <c r="I38" s="14">
        <f t="shared" si="1"/>
        <v>20.4</v>
      </c>
    </row>
    <row r="39" spans="1:9" ht="12.75">
      <c r="A39" s="2">
        <v>37</v>
      </c>
      <c r="B39" s="1" t="s">
        <v>47</v>
      </c>
      <c r="C39" s="6" t="s">
        <v>46</v>
      </c>
      <c r="D39" s="18">
        <v>42</v>
      </c>
      <c r="E39" s="19">
        <v>12</v>
      </c>
      <c r="F39" s="19">
        <v>1</v>
      </c>
      <c r="G39" s="20">
        <v>10</v>
      </c>
      <c r="H39" s="24">
        <f t="shared" si="0"/>
        <v>65</v>
      </c>
      <c r="I39" s="14">
        <f t="shared" si="1"/>
        <v>19.5</v>
      </c>
    </row>
    <row r="40" spans="1:9" ht="12.75">
      <c r="A40" s="2">
        <v>38</v>
      </c>
      <c r="B40" s="1" t="s">
        <v>48</v>
      </c>
      <c r="C40" s="6" t="s">
        <v>46</v>
      </c>
      <c r="D40" s="18">
        <v>13</v>
      </c>
      <c r="E40" s="19">
        <v>4</v>
      </c>
      <c r="F40" s="19">
        <v>9</v>
      </c>
      <c r="G40" s="20">
        <v>6</v>
      </c>
      <c r="H40" s="24">
        <f t="shared" si="0"/>
        <v>32</v>
      </c>
      <c r="I40" s="14">
        <f t="shared" si="1"/>
        <v>9.6</v>
      </c>
    </row>
    <row r="41" spans="1:9" ht="12.75">
      <c r="A41" s="2">
        <v>39</v>
      </c>
      <c r="B41" s="1" t="s">
        <v>49</v>
      </c>
      <c r="C41" s="6" t="s">
        <v>46</v>
      </c>
      <c r="D41" s="18">
        <v>25</v>
      </c>
      <c r="E41" s="19">
        <v>5</v>
      </c>
      <c r="F41" s="19">
        <v>1</v>
      </c>
      <c r="G41" s="20">
        <v>4</v>
      </c>
      <c r="H41" s="24">
        <f t="shared" si="0"/>
        <v>35</v>
      </c>
      <c r="I41" s="14">
        <f t="shared" si="1"/>
        <v>10.5</v>
      </c>
    </row>
    <row r="42" spans="1:9" ht="13.5" thickBot="1">
      <c r="A42" s="32">
        <v>40</v>
      </c>
      <c r="B42" s="33" t="s">
        <v>50</v>
      </c>
      <c r="C42" s="34" t="s">
        <v>46</v>
      </c>
      <c r="D42" s="35"/>
      <c r="E42" s="36">
        <v>8</v>
      </c>
      <c r="F42" s="36">
        <v>11</v>
      </c>
      <c r="G42" s="37">
        <v>5</v>
      </c>
      <c r="H42" s="38">
        <f t="shared" si="0"/>
        <v>24</v>
      </c>
      <c r="I42" s="39">
        <f t="shared" si="1"/>
        <v>7.199999999999999</v>
      </c>
    </row>
    <row r="43" spans="1:9" ht="12.75">
      <c r="A43" s="8">
        <v>41</v>
      </c>
      <c r="B43" s="9" t="s">
        <v>51</v>
      </c>
      <c r="C43" s="12" t="s">
        <v>52</v>
      </c>
      <c r="D43" s="15">
        <v>29</v>
      </c>
      <c r="E43" s="16">
        <v>3</v>
      </c>
      <c r="F43" s="16">
        <v>11</v>
      </c>
      <c r="G43" s="17">
        <v>5</v>
      </c>
      <c r="H43" s="25">
        <f t="shared" si="0"/>
        <v>48</v>
      </c>
      <c r="I43" s="13">
        <f t="shared" si="1"/>
        <v>14.399999999999999</v>
      </c>
    </row>
    <row r="44" spans="1:9" ht="12.75">
      <c r="A44" s="2">
        <v>42</v>
      </c>
      <c r="B44" s="1" t="s">
        <v>53</v>
      </c>
      <c r="C44" s="6" t="s">
        <v>52</v>
      </c>
      <c r="D44" s="18">
        <v>25</v>
      </c>
      <c r="E44" s="19">
        <v>5</v>
      </c>
      <c r="F44" s="19">
        <v>12</v>
      </c>
      <c r="G44" s="20">
        <v>6</v>
      </c>
      <c r="H44" s="24">
        <f t="shared" si="0"/>
        <v>48</v>
      </c>
      <c r="I44" s="14">
        <f t="shared" si="1"/>
        <v>14.399999999999999</v>
      </c>
    </row>
    <row r="45" spans="1:9" ht="13.5" thickBot="1">
      <c r="A45" s="3">
        <v>43</v>
      </c>
      <c r="B45" s="4" t="s">
        <v>54</v>
      </c>
      <c r="C45" s="7" t="s">
        <v>52</v>
      </c>
      <c r="D45" s="21">
        <v>31</v>
      </c>
      <c r="E45" s="22">
        <v>2</v>
      </c>
      <c r="F45" s="22">
        <v>0</v>
      </c>
      <c r="G45" s="23">
        <v>0</v>
      </c>
      <c r="H45" s="30">
        <f t="shared" si="0"/>
        <v>33</v>
      </c>
      <c r="I45" s="31">
        <f t="shared" si="1"/>
        <v>9.9</v>
      </c>
    </row>
    <row r="46" ht="12.75">
      <c r="I46" s="118">
        <f>SUM(I3:I45)</f>
        <v>705.3</v>
      </c>
    </row>
  </sheetData>
  <sheetProtection password="CF7A" sheet="1" objects="1" scenarios="1" selectLockedCells="1" selectUnlockedCells="1"/>
  <autoFilter ref="A2:I45"/>
  <mergeCells count="5">
    <mergeCell ref="I1:I2"/>
    <mergeCell ref="A1:A2"/>
    <mergeCell ref="B1:B2"/>
    <mergeCell ref="C1:C2"/>
    <mergeCell ref="D1:G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IV51"/>
  <sheetViews>
    <sheetView view="pageBreakPreview" zoomScale="85" zoomScaleNormal="75" zoomScaleSheetLayoutView="85" workbookViewId="0" topLeftCell="A1">
      <pane xSplit="8" ySplit="4" topLeftCell="I5" activePane="bottomRight" state="frozen"/>
      <selection pane="topLeft" activeCell="G96" sqref="G96"/>
      <selection pane="topRight" activeCell="G96" sqref="G96"/>
      <selection pane="bottomLeft" activeCell="G96" sqref="G96"/>
      <selection pane="bottomRight" activeCell="U21" sqref="U21"/>
    </sheetView>
  </sheetViews>
  <sheetFormatPr defaultColWidth="9.140625" defaultRowHeight="12.75"/>
  <cols>
    <col min="1" max="1" width="3.140625" style="164" customWidth="1"/>
    <col min="2" max="2" width="13.7109375" style="165" customWidth="1"/>
    <col min="3" max="3" width="31.421875" style="166" customWidth="1"/>
    <col min="4" max="4" width="5.421875" style="167" customWidth="1"/>
    <col min="5" max="5" width="11.421875" style="167" customWidth="1"/>
    <col min="6" max="6" width="11.421875" style="168" customWidth="1"/>
    <col min="7" max="7" width="11.421875" style="169" customWidth="1"/>
    <col min="8" max="8" width="8.7109375" style="169" customWidth="1"/>
    <col min="9" max="58" width="5.7109375" style="164" customWidth="1"/>
    <col min="59" max="68" width="5.7109375" style="170" customWidth="1"/>
    <col min="69" max="108" width="3.7109375" style="171" bestFit="1" customWidth="1"/>
    <col min="109" max="16384" width="4.140625" style="171" bestFit="1" customWidth="1"/>
  </cols>
  <sheetData>
    <row r="1" ht="14.25" customHeight="1"/>
    <row r="2" spans="1:8" ht="37.5" customHeight="1">
      <c r="A2" s="172" t="s">
        <v>104</v>
      </c>
      <c r="B2" s="173"/>
      <c r="C2" s="174"/>
      <c r="D2" s="175"/>
      <c r="E2" s="175"/>
      <c r="F2" s="176"/>
      <c r="G2" s="177"/>
      <c r="H2" s="178"/>
    </row>
    <row r="3" spans="1:256" ht="24" thickBot="1">
      <c r="A3" s="179" t="s">
        <v>119</v>
      </c>
      <c r="B3" s="173"/>
      <c r="C3" s="180"/>
      <c r="D3" s="181" t="s">
        <v>105</v>
      </c>
      <c r="E3" s="182">
        <v>210</v>
      </c>
      <c r="F3" s="183">
        <v>0.1</v>
      </c>
      <c r="G3" s="184">
        <v>0.7</v>
      </c>
      <c r="H3" s="185"/>
      <c r="I3" s="164">
        <v>9</v>
      </c>
      <c r="J3" s="164">
        <v>10</v>
      </c>
      <c r="K3" s="164">
        <v>11</v>
      </c>
      <c r="L3" s="164">
        <v>12</v>
      </c>
      <c r="M3" s="164">
        <v>13</v>
      </c>
      <c r="N3" s="164">
        <v>14</v>
      </c>
      <c r="O3" s="164">
        <v>15</v>
      </c>
      <c r="P3" s="164">
        <v>16</v>
      </c>
      <c r="Q3" s="164">
        <v>17</v>
      </c>
      <c r="R3" s="164">
        <v>18</v>
      </c>
      <c r="S3" s="164">
        <v>19</v>
      </c>
      <c r="T3" s="164">
        <v>20</v>
      </c>
      <c r="U3" s="164">
        <v>21</v>
      </c>
      <c r="V3" s="164">
        <v>22</v>
      </c>
      <c r="W3" s="164">
        <v>23</v>
      </c>
      <c r="X3" s="164">
        <v>24</v>
      </c>
      <c r="Y3" s="164">
        <v>25</v>
      </c>
      <c r="Z3" s="164">
        <v>26</v>
      </c>
      <c r="AA3" s="164">
        <v>27</v>
      </c>
      <c r="AB3" s="164">
        <v>28</v>
      </c>
      <c r="AC3" s="164">
        <v>29</v>
      </c>
      <c r="AD3" s="164">
        <v>30</v>
      </c>
      <c r="AE3" s="164">
        <v>31</v>
      </c>
      <c r="AF3" s="164">
        <v>32</v>
      </c>
      <c r="AG3" s="164">
        <v>33</v>
      </c>
      <c r="AH3" s="164">
        <v>34</v>
      </c>
      <c r="AI3" s="164">
        <v>35</v>
      </c>
      <c r="AJ3" s="164">
        <v>36</v>
      </c>
      <c r="AK3" s="164">
        <v>37</v>
      </c>
      <c r="AL3" s="164">
        <v>38</v>
      </c>
      <c r="AM3" s="164">
        <v>39</v>
      </c>
      <c r="AN3" s="164">
        <v>40</v>
      </c>
      <c r="AO3" s="164">
        <v>41</v>
      </c>
      <c r="AP3" s="164">
        <v>42</v>
      </c>
      <c r="AQ3" s="164">
        <v>43</v>
      </c>
      <c r="AR3" s="164">
        <v>44</v>
      </c>
      <c r="AS3" s="164">
        <v>45</v>
      </c>
      <c r="AT3" s="164">
        <v>46</v>
      </c>
      <c r="AU3" s="164">
        <v>47</v>
      </c>
      <c r="AV3" s="164">
        <v>48</v>
      </c>
      <c r="AW3" s="164">
        <v>49</v>
      </c>
      <c r="AX3" s="164">
        <v>50</v>
      </c>
      <c r="AY3" s="164">
        <v>51</v>
      </c>
      <c r="AZ3" s="164">
        <v>52</v>
      </c>
      <c r="BA3" s="164">
        <v>53</v>
      </c>
      <c r="BB3" s="164">
        <v>54</v>
      </c>
      <c r="BC3" s="164">
        <v>55</v>
      </c>
      <c r="BD3" s="164">
        <v>56</v>
      </c>
      <c r="BE3" s="164">
        <v>57</v>
      </c>
      <c r="BF3" s="164">
        <v>58</v>
      </c>
      <c r="BG3" s="164">
        <v>59</v>
      </c>
      <c r="BH3" s="164">
        <v>60</v>
      </c>
      <c r="BI3" s="164">
        <v>61</v>
      </c>
      <c r="BJ3" s="164">
        <v>62</v>
      </c>
      <c r="BK3" s="164">
        <v>63</v>
      </c>
      <c r="BL3" s="164">
        <v>64</v>
      </c>
      <c r="BM3" s="164">
        <v>65</v>
      </c>
      <c r="BN3" s="164">
        <v>66</v>
      </c>
      <c r="BO3" s="164">
        <v>67</v>
      </c>
      <c r="BP3" s="164">
        <v>68</v>
      </c>
      <c r="BQ3" s="171">
        <v>69</v>
      </c>
      <c r="BR3" s="171">
        <v>70</v>
      </c>
      <c r="BS3" s="171">
        <v>71</v>
      </c>
      <c r="BT3" s="171">
        <v>72</v>
      </c>
      <c r="BU3" s="171">
        <v>73</v>
      </c>
      <c r="BV3" s="171">
        <v>74</v>
      </c>
      <c r="BW3" s="171">
        <v>75</v>
      </c>
      <c r="BX3" s="171">
        <v>76</v>
      </c>
      <c r="BY3" s="171">
        <v>77</v>
      </c>
      <c r="BZ3" s="171">
        <v>78</v>
      </c>
      <c r="CA3" s="171">
        <v>79</v>
      </c>
      <c r="CB3" s="171">
        <v>80</v>
      </c>
      <c r="CC3" s="171">
        <v>81</v>
      </c>
      <c r="CD3" s="171">
        <v>82</v>
      </c>
      <c r="CE3" s="171">
        <v>83</v>
      </c>
      <c r="CF3" s="171">
        <v>84</v>
      </c>
      <c r="CG3" s="171">
        <v>85</v>
      </c>
      <c r="CH3" s="171">
        <v>86</v>
      </c>
      <c r="CI3" s="171">
        <v>87</v>
      </c>
      <c r="CJ3" s="171">
        <v>88</v>
      </c>
      <c r="CK3" s="171">
        <v>89</v>
      </c>
      <c r="CL3" s="171">
        <v>90</v>
      </c>
      <c r="CM3" s="171">
        <v>91</v>
      </c>
      <c r="CN3" s="171">
        <v>92</v>
      </c>
      <c r="CO3" s="171">
        <v>93</v>
      </c>
      <c r="CP3" s="171">
        <v>94</v>
      </c>
      <c r="CQ3" s="171">
        <v>95</v>
      </c>
      <c r="CR3" s="171">
        <v>96</v>
      </c>
      <c r="CS3" s="171">
        <v>97</v>
      </c>
      <c r="CT3" s="171">
        <v>98</v>
      </c>
      <c r="CU3" s="171">
        <v>99</v>
      </c>
      <c r="CV3" s="171">
        <v>100</v>
      </c>
      <c r="CW3" s="171">
        <v>101</v>
      </c>
      <c r="CX3" s="171">
        <v>102</v>
      </c>
      <c r="CY3" s="171">
        <v>103</v>
      </c>
      <c r="CZ3" s="171">
        <v>104</v>
      </c>
      <c r="DA3" s="171">
        <v>105</v>
      </c>
      <c r="DB3" s="171">
        <v>106</v>
      </c>
      <c r="DC3" s="171">
        <v>107</v>
      </c>
      <c r="DD3" s="171">
        <v>108</v>
      </c>
      <c r="DE3" s="171">
        <v>109</v>
      </c>
      <c r="DF3" s="171">
        <v>110</v>
      </c>
      <c r="DG3" s="171">
        <v>111</v>
      </c>
      <c r="DH3" s="171">
        <v>112</v>
      </c>
      <c r="DI3" s="171">
        <v>113</v>
      </c>
      <c r="DJ3" s="171">
        <v>114</v>
      </c>
      <c r="DK3" s="171">
        <v>115</v>
      </c>
      <c r="DL3" s="171">
        <v>116</v>
      </c>
      <c r="DM3" s="171">
        <v>117</v>
      </c>
      <c r="DN3" s="171">
        <v>118</v>
      </c>
      <c r="DO3" s="171">
        <v>119</v>
      </c>
      <c r="DP3" s="171">
        <v>120</v>
      </c>
      <c r="DQ3" s="171">
        <v>121</v>
      </c>
      <c r="DR3" s="171">
        <v>122</v>
      </c>
      <c r="DS3" s="171">
        <v>123</v>
      </c>
      <c r="DT3" s="171">
        <v>124</v>
      </c>
      <c r="DU3" s="171">
        <v>125</v>
      </c>
      <c r="DV3" s="171">
        <v>126</v>
      </c>
      <c r="DW3" s="171">
        <v>127</v>
      </c>
      <c r="DX3" s="171">
        <v>128</v>
      </c>
      <c r="DY3" s="171">
        <v>129</v>
      </c>
      <c r="DZ3" s="171">
        <v>130</v>
      </c>
      <c r="EA3" s="171">
        <v>131</v>
      </c>
      <c r="EB3" s="171">
        <v>132</v>
      </c>
      <c r="EC3" s="171">
        <v>133</v>
      </c>
      <c r="ED3" s="171">
        <v>134</v>
      </c>
      <c r="EE3" s="171">
        <v>135</v>
      </c>
      <c r="EF3" s="171">
        <v>136</v>
      </c>
      <c r="EG3" s="171">
        <v>137</v>
      </c>
      <c r="EH3" s="171">
        <v>138</v>
      </c>
      <c r="EI3" s="171">
        <v>139</v>
      </c>
      <c r="EJ3" s="171">
        <v>140</v>
      </c>
      <c r="EK3" s="171">
        <v>141</v>
      </c>
      <c r="EL3" s="171">
        <v>142</v>
      </c>
      <c r="EM3" s="171">
        <v>143</v>
      </c>
      <c r="EN3" s="171">
        <v>144</v>
      </c>
      <c r="EO3" s="171">
        <v>145</v>
      </c>
      <c r="EP3" s="171">
        <v>146</v>
      </c>
      <c r="EQ3" s="171">
        <v>147</v>
      </c>
      <c r="ER3" s="171">
        <v>148</v>
      </c>
      <c r="ES3" s="171">
        <v>149</v>
      </c>
      <c r="ET3" s="171">
        <v>150</v>
      </c>
      <c r="EU3" s="171">
        <v>151</v>
      </c>
      <c r="EV3" s="171">
        <v>152</v>
      </c>
      <c r="EW3" s="171">
        <v>153</v>
      </c>
      <c r="EX3" s="171">
        <v>154</v>
      </c>
      <c r="EY3" s="171">
        <v>155</v>
      </c>
      <c r="EZ3" s="171">
        <v>156</v>
      </c>
      <c r="FA3" s="171">
        <v>157</v>
      </c>
      <c r="FB3" s="171">
        <v>158</v>
      </c>
      <c r="FC3" s="171">
        <v>159</v>
      </c>
      <c r="FD3" s="171">
        <v>160</v>
      </c>
      <c r="FE3" s="171">
        <v>161</v>
      </c>
      <c r="FF3" s="171">
        <v>162</v>
      </c>
      <c r="FG3" s="171">
        <v>163</v>
      </c>
      <c r="FH3" s="171">
        <v>164</v>
      </c>
      <c r="FI3" s="171">
        <v>165</v>
      </c>
      <c r="FJ3" s="171">
        <v>166</v>
      </c>
      <c r="FK3" s="171">
        <v>167</v>
      </c>
      <c r="FL3" s="171">
        <v>168</v>
      </c>
      <c r="FM3" s="171">
        <v>169</v>
      </c>
      <c r="FN3" s="171">
        <v>170</v>
      </c>
      <c r="FO3" s="171">
        <v>171</v>
      </c>
      <c r="FP3" s="171">
        <v>172</v>
      </c>
      <c r="FQ3" s="171">
        <v>173</v>
      </c>
      <c r="FR3" s="171">
        <v>174</v>
      </c>
      <c r="FS3" s="171">
        <v>175</v>
      </c>
      <c r="FT3" s="171">
        <v>176</v>
      </c>
      <c r="FU3" s="171">
        <v>177</v>
      </c>
      <c r="FV3" s="171">
        <v>178</v>
      </c>
      <c r="FW3" s="171">
        <v>179</v>
      </c>
      <c r="FX3" s="171">
        <v>180</v>
      </c>
      <c r="FY3" s="171">
        <v>181</v>
      </c>
      <c r="FZ3" s="171">
        <v>182</v>
      </c>
      <c r="GA3" s="171">
        <v>183</v>
      </c>
      <c r="GB3" s="171">
        <v>184</v>
      </c>
      <c r="GC3" s="171">
        <v>185</v>
      </c>
      <c r="GD3" s="171">
        <v>186</v>
      </c>
      <c r="GE3" s="171">
        <v>187</v>
      </c>
      <c r="GF3" s="171">
        <v>188</v>
      </c>
      <c r="GG3" s="171">
        <v>189</v>
      </c>
      <c r="GH3" s="171">
        <v>190</v>
      </c>
      <c r="GI3" s="171">
        <v>191</v>
      </c>
      <c r="GJ3" s="171">
        <v>192</v>
      </c>
      <c r="GK3" s="171">
        <v>193</v>
      </c>
      <c r="GL3" s="171">
        <v>194</v>
      </c>
      <c r="GM3" s="171">
        <v>195</v>
      </c>
      <c r="GN3" s="171">
        <v>196</v>
      </c>
      <c r="GO3" s="171">
        <v>197</v>
      </c>
      <c r="GP3" s="171">
        <v>198</v>
      </c>
      <c r="GQ3" s="171">
        <v>199</v>
      </c>
      <c r="GR3" s="171">
        <v>200</v>
      </c>
      <c r="GS3" s="171">
        <v>201</v>
      </c>
      <c r="GT3" s="171">
        <v>202</v>
      </c>
      <c r="GU3" s="171">
        <v>203</v>
      </c>
      <c r="GV3" s="171">
        <v>204</v>
      </c>
      <c r="GW3" s="171">
        <v>205</v>
      </c>
      <c r="GX3" s="171">
        <v>206</v>
      </c>
      <c r="GY3" s="171">
        <v>207</v>
      </c>
      <c r="GZ3" s="171">
        <v>208</v>
      </c>
      <c r="HA3" s="171">
        <v>209</v>
      </c>
      <c r="HB3" s="171">
        <v>210</v>
      </c>
      <c r="HC3" s="171">
        <v>211</v>
      </c>
      <c r="HD3" s="171">
        <v>212</v>
      </c>
      <c r="HE3" s="171">
        <v>213</v>
      </c>
      <c r="HF3" s="171">
        <v>214</v>
      </c>
      <c r="HG3" s="171">
        <v>215</v>
      </c>
      <c r="HH3" s="171">
        <v>216</v>
      </c>
      <c r="HI3" s="171">
        <v>217</v>
      </c>
      <c r="HJ3" s="171">
        <v>218</v>
      </c>
      <c r="HK3" s="171">
        <v>219</v>
      </c>
      <c r="HL3" s="171">
        <v>220</v>
      </c>
      <c r="HM3" s="171">
        <v>221</v>
      </c>
      <c r="HN3" s="171">
        <v>222</v>
      </c>
      <c r="HO3" s="171">
        <v>223</v>
      </c>
      <c r="HP3" s="171">
        <v>224</v>
      </c>
      <c r="HQ3" s="171">
        <v>225</v>
      </c>
      <c r="HR3" s="171">
        <v>226</v>
      </c>
      <c r="HS3" s="171">
        <v>227</v>
      </c>
      <c r="HT3" s="171">
        <v>228</v>
      </c>
      <c r="HU3" s="171">
        <v>229</v>
      </c>
      <c r="HV3" s="171">
        <v>230</v>
      </c>
      <c r="HW3" s="171">
        <v>231</v>
      </c>
      <c r="HX3" s="171">
        <v>232</v>
      </c>
      <c r="HY3" s="171">
        <v>233</v>
      </c>
      <c r="HZ3" s="171">
        <v>234</v>
      </c>
      <c r="IA3" s="171">
        <v>235</v>
      </c>
      <c r="IB3" s="171">
        <v>236</v>
      </c>
      <c r="IC3" s="171">
        <v>237</v>
      </c>
      <c r="ID3" s="171">
        <v>238</v>
      </c>
      <c r="IE3" s="171">
        <v>239</v>
      </c>
      <c r="IF3" s="171">
        <v>240</v>
      </c>
      <c r="IG3" s="171">
        <v>241</v>
      </c>
      <c r="IH3" s="171">
        <v>242</v>
      </c>
      <c r="II3" s="171">
        <v>243</v>
      </c>
      <c r="IJ3" s="171">
        <v>244</v>
      </c>
      <c r="IK3" s="171">
        <v>245</v>
      </c>
      <c r="IL3" s="171">
        <v>246</v>
      </c>
      <c r="IM3" s="171">
        <v>247</v>
      </c>
      <c r="IN3" s="171">
        <v>248</v>
      </c>
      <c r="IO3" s="171">
        <v>249</v>
      </c>
      <c r="IP3" s="171">
        <v>250</v>
      </c>
      <c r="IQ3" s="171">
        <v>251</v>
      </c>
      <c r="IR3" s="171">
        <v>252</v>
      </c>
      <c r="IS3" s="171">
        <v>253</v>
      </c>
      <c r="IT3" s="171">
        <v>254</v>
      </c>
      <c r="IU3" s="171">
        <v>255</v>
      </c>
      <c r="IV3" s="171">
        <v>256</v>
      </c>
    </row>
    <row r="4" spans="1:256" s="197" customFormat="1" ht="28.5">
      <c r="A4" s="186"/>
      <c r="B4" s="187" t="s">
        <v>120</v>
      </c>
      <c r="C4" s="188" t="s">
        <v>106</v>
      </c>
      <c r="D4" s="188" t="s">
        <v>107</v>
      </c>
      <c r="E4" s="189" t="s">
        <v>108</v>
      </c>
      <c r="F4" s="190" t="s">
        <v>109</v>
      </c>
      <c r="G4" s="189" t="s">
        <v>110</v>
      </c>
      <c r="H4" s="191" t="s">
        <v>111</v>
      </c>
      <c r="I4" s="192">
        <v>0</v>
      </c>
      <c r="J4" s="193">
        <v>-1</v>
      </c>
      <c r="K4" s="193">
        <v>-2</v>
      </c>
      <c r="L4" s="193">
        <v>-3</v>
      </c>
      <c r="M4" s="193">
        <v>-4</v>
      </c>
      <c r="N4" s="193">
        <v>-5</v>
      </c>
      <c r="O4" s="193">
        <v>-6</v>
      </c>
      <c r="P4" s="193">
        <v>-7</v>
      </c>
      <c r="Q4" s="193">
        <v>-8</v>
      </c>
      <c r="R4" s="193">
        <v>-9</v>
      </c>
      <c r="S4" s="193">
        <v>-10</v>
      </c>
      <c r="T4" s="193">
        <v>-11</v>
      </c>
      <c r="U4" s="193">
        <v>-12</v>
      </c>
      <c r="V4" s="193">
        <v>-13</v>
      </c>
      <c r="W4" s="193">
        <v>-14</v>
      </c>
      <c r="X4" s="193">
        <v>-15</v>
      </c>
      <c r="Y4" s="193">
        <v>-16</v>
      </c>
      <c r="Z4" s="193">
        <v>-17</v>
      </c>
      <c r="AA4" s="193">
        <v>-18</v>
      </c>
      <c r="AB4" s="194">
        <v>-19</v>
      </c>
      <c r="AC4" s="195">
        <v>-20</v>
      </c>
      <c r="AD4" s="196">
        <v>-21</v>
      </c>
      <c r="AE4" s="196">
        <v>-22</v>
      </c>
      <c r="AF4" s="196">
        <v>-23</v>
      </c>
      <c r="AG4" s="196">
        <v>-24</v>
      </c>
      <c r="AH4" s="196">
        <v>-25</v>
      </c>
      <c r="AI4" s="196">
        <v>-26</v>
      </c>
      <c r="AJ4" s="196">
        <v>-27</v>
      </c>
      <c r="AK4" s="196">
        <v>-28</v>
      </c>
      <c r="AL4" s="196">
        <v>-29</v>
      </c>
      <c r="AM4" s="196">
        <v>-30</v>
      </c>
      <c r="AN4" s="196">
        <v>-31</v>
      </c>
      <c r="AO4" s="196">
        <v>-32</v>
      </c>
      <c r="AP4" s="196">
        <v>-33</v>
      </c>
      <c r="AQ4" s="196">
        <v>-34</v>
      </c>
      <c r="AR4" s="196">
        <v>-35</v>
      </c>
      <c r="AS4" s="196">
        <v>-36</v>
      </c>
      <c r="AT4" s="196">
        <v>-37</v>
      </c>
      <c r="AU4" s="196">
        <v>-38</v>
      </c>
      <c r="AV4" s="196">
        <v>-39</v>
      </c>
      <c r="AW4" s="196">
        <v>-40</v>
      </c>
      <c r="AX4" s="196">
        <v>-41</v>
      </c>
      <c r="AY4" s="196">
        <v>-42</v>
      </c>
      <c r="AZ4" s="196">
        <v>-43</v>
      </c>
      <c r="BA4" s="196">
        <v>-44</v>
      </c>
      <c r="BB4" s="196">
        <v>-45</v>
      </c>
      <c r="BC4" s="196">
        <v>-46</v>
      </c>
      <c r="BD4" s="196">
        <v>-47</v>
      </c>
      <c r="BE4" s="196">
        <v>-48</v>
      </c>
      <c r="BF4" s="196">
        <v>-49</v>
      </c>
      <c r="BG4" s="196">
        <v>-50</v>
      </c>
      <c r="BH4" s="196">
        <v>-51</v>
      </c>
      <c r="BI4" s="196">
        <v>-52</v>
      </c>
      <c r="BJ4" s="196">
        <v>-53</v>
      </c>
      <c r="BK4" s="196">
        <v>-54</v>
      </c>
      <c r="BL4" s="196">
        <v>-55</v>
      </c>
      <c r="BM4" s="196">
        <v>-56</v>
      </c>
      <c r="BN4" s="196">
        <v>-57</v>
      </c>
      <c r="BO4" s="196">
        <v>-58</v>
      </c>
      <c r="BP4" s="196">
        <v>-59</v>
      </c>
      <c r="BQ4" s="196">
        <v>-60</v>
      </c>
      <c r="BR4" s="196">
        <v>-61</v>
      </c>
      <c r="BS4" s="196">
        <v>-62</v>
      </c>
      <c r="BT4" s="196">
        <v>-63</v>
      </c>
      <c r="BU4" s="196">
        <v>-64</v>
      </c>
      <c r="BV4" s="196">
        <v>-65</v>
      </c>
      <c r="BW4" s="196">
        <v>-66</v>
      </c>
      <c r="BX4" s="196">
        <v>-67</v>
      </c>
      <c r="BY4" s="196">
        <v>-68</v>
      </c>
      <c r="BZ4" s="196">
        <v>-69</v>
      </c>
      <c r="CA4" s="196">
        <v>-70</v>
      </c>
      <c r="CB4" s="196">
        <v>-71</v>
      </c>
      <c r="CC4" s="196">
        <v>-72</v>
      </c>
      <c r="CD4" s="196">
        <v>-73</v>
      </c>
      <c r="CE4" s="196">
        <v>-74</v>
      </c>
      <c r="CF4" s="196">
        <v>-75</v>
      </c>
      <c r="CG4" s="196">
        <v>-76</v>
      </c>
      <c r="CH4" s="196">
        <v>-77</v>
      </c>
      <c r="CI4" s="196">
        <v>-78</v>
      </c>
      <c r="CJ4" s="196">
        <v>-79</v>
      </c>
      <c r="CK4" s="196">
        <v>-80</v>
      </c>
      <c r="CL4" s="196">
        <v>-81</v>
      </c>
      <c r="CM4" s="196">
        <v>-82</v>
      </c>
      <c r="CN4" s="196">
        <v>-83</v>
      </c>
      <c r="CO4" s="196">
        <v>-84</v>
      </c>
      <c r="CP4" s="196">
        <v>-85</v>
      </c>
      <c r="CQ4" s="196">
        <v>-86</v>
      </c>
      <c r="CR4" s="196">
        <v>-87</v>
      </c>
      <c r="CS4" s="196">
        <v>-88</v>
      </c>
      <c r="CT4" s="196">
        <v>-89</v>
      </c>
      <c r="CU4" s="196">
        <v>-90</v>
      </c>
      <c r="CV4" s="196">
        <v>-91</v>
      </c>
      <c r="CW4" s="196">
        <v>-92</v>
      </c>
      <c r="CX4" s="196">
        <v>-93</v>
      </c>
      <c r="CY4" s="196">
        <v>-94</v>
      </c>
      <c r="CZ4" s="196">
        <v>-95</v>
      </c>
      <c r="DA4" s="196">
        <v>-96</v>
      </c>
      <c r="DB4" s="196">
        <v>-97</v>
      </c>
      <c r="DC4" s="196">
        <v>-98</v>
      </c>
      <c r="DD4" s="196">
        <v>-99</v>
      </c>
      <c r="DE4" s="196">
        <v>-100</v>
      </c>
      <c r="DF4" s="196">
        <v>-101</v>
      </c>
      <c r="DG4" s="196">
        <v>-102</v>
      </c>
      <c r="DH4" s="196">
        <v>-103</v>
      </c>
      <c r="DI4" s="196">
        <v>-104</v>
      </c>
      <c r="DJ4" s="196">
        <v>-105</v>
      </c>
      <c r="DK4" s="196">
        <v>-106</v>
      </c>
      <c r="DL4" s="196">
        <v>-107</v>
      </c>
      <c r="DM4" s="196">
        <v>-108</v>
      </c>
      <c r="DN4" s="196">
        <v>-109</v>
      </c>
      <c r="DO4" s="196">
        <v>-110</v>
      </c>
      <c r="DP4" s="196">
        <v>-111</v>
      </c>
      <c r="DQ4" s="196">
        <v>-112</v>
      </c>
      <c r="DR4" s="196">
        <v>-113</v>
      </c>
      <c r="DS4" s="196">
        <v>-114</v>
      </c>
      <c r="DT4" s="196">
        <v>-115</v>
      </c>
      <c r="DU4" s="196">
        <v>-116</v>
      </c>
      <c r="DV4" s="196">
        <v>-117</v>
      </c>
      <c r="DW4" s="196">
        <v>-118</v>
      </c>
      <c r="DX4" s="196">
        <v>-119</v>
      </c>
      <c r="DY4" s="196">
        <v>-120</v>
      </c>
      <c r="DZ4" s="196">
        <v>-121</v>
      </c>
      <c r="EA4" s="196">
        <v>-122</v>
      </c>
      <c r="EB4" s="196">
        <v>-123</v>
      </c>
      <c r="EC4" s="196">
        <v>-124</v>
      </c>
      <c r="ED4" s="196">
        <v>-125</v>
      </c>
      <c r="EE4" s="196">
        <v>-126</v>
      </c>
      <c r="EF4" s="196">
        <v>-127</v>
      </c>
      <c r="EG4" s="196">
        <v>-128</v>
      </c>
      <c r="EH4" s="196">
        <v>-129</v>
      </c>
      <c r="EI4" s="196">
        <v>-130</v>
      </c>
      <c r="EJ4" s="196">
        <v>-131</v>
      </c>
      <c r="EK4" s="196">
        <v>-132</v>
      </c>
      <c r="EL4" s="196">
        <v>-133</v>
      </c>
      <c r="EM4" s="196">
        <v>-134</v>
      </c>
      <c r="EN4" s="196">
        <v>-135</v>
      </c>
      <c r="EO4" s="196">
        <v>-136</v>
      </c>
      <c r="EP4" s="196">
        <v>-137</v>
      </c>
      <c r="EQ4" s="196">
        <v>-138</v>
      </c>
      <c r="ER4" s="196">
        <v>-139</v>
      </c>
      <c r="ES4" s="196">
        <v>-140</v>
      </c>
      <c r="ET4" s="196">
        <v>-141</v>
      </c>
      <c r="EU4" s="196">
        <v>-142</v>
      </c>
      <c r="EV4" s="196">
        <v>-143</v>
      </c>
      <c r="EW4" s="196">
        <v>-144</v>
      </c>
      <c r="EX4" s="196">
        <v>-145</v>
      </c>
      <c r="EY4" s="196">
        <v>-146</v>
      </c>
      <c r="EZ4" s="196">
        <v>-147</v>
      </c>
      <c r="FA4" s="196">
        <v>-148</v>
      </c>
      <c r="FB4" s="196">
        <v>-149</v>
      </c>
      <c r="FC4" s="196">
        <v>-150</v>
      </c>
      <c r="FD4" s="196">
        <v>-151</v>
      </c>
      <c r="FE4" s="196">
        <v>-152</v>
      </c>
      <c r="FF4" s="196">
        <v>-153</v>
      </c>
      <c r="FG4" s="196">
        <v>-154</v>
      </c>
      <c r="FH4" s="196">
        <v>-155</v>
      </c>
      <c r="FI4" s="196">
        <v>-156</v>
      </c>
      <c r="FJ4" s="196">
        <v>-157</v>
      </c>
      <c r="FK4" s="196">
        <v>-158</v>
      </c>
      <c r="FL4" s="196">
        <v>-159</v>
      </c>
      <c r="FM4" s="196">
        <v>-160</v>
      </c>
      <c r="FN4" s="196">
        <v>-161</v>
      </c>
      <c r="FO4" s="196">
        <v>-162</v>
      </c>
      <c r="FP4" s="196">
        <v>-163</v>
      </c>
      <c r="FQ4" s="196">
        <v>-164</v>
      </c>
      <c r="FR4" s="196">
        <v>-165</v>
      </c>
      <c r="FS4" s="196">
        <v>-166</v>
      </c>
      <c r="FT4" s="196">
        <v>-167</v>
      </c>
      <c r="FU4" s="196">
        <v>-168</v>
      </c>
      <c r="FV4" s="196">
        <v>-169</v>
      </c>
      <c r="FW4" s="196">
        <v>-170</v>
      </c>
      <c r="FX4" s="196">
        <v>-171</v>
      </c>
      <c r="FY4" s="196">
        <v>-172</v>
      </c>
      <c r="FZ4" s="196">
        <v>-173</v>
      </c>
      <c r="GA4" s="196">
        <v>-174</v>
      </c>
      <c r="GB4" s="196">
        <v>-175</v>
      </c>
      <c r="GC4" s="196">
        <v>-176</v>
      </c>
      <c r="GD4" s="196">
        <v>-177</v>
      </c>
      <c r="GE4" s="196">
        <v>-178</v>
      </c>
      <c r="GF4" s="196">
        <v>-179</v>
      </c>
      <c r="GG4" s="196">
        <v>-180</v>
      </c>
      <c r="GH4" s="196">
        <v>-181</v>
      </c>
      <c r="GI4" s="196">
        <v>-182</v>
      </c>
      <c r="GJ4" s="196">
        <v>-183</v>
      </c>
      <c r="GK4" s="196">
        <v>-184</v>
      </c>
      <c r="GL4" s="196">
        <v>-185</v>
      </c>
      <c r="GM4" s="196">
        <v>-186</v>
      </c>
      <c r="GN4" s="196">
        <v>-187</v>
      </c>
      <c r="GO4" s="196">
        <v>-188</v>
      </c>
      <c r="GP4" s="196">
        <v>-189</v>
      </c>
      <c r="GQ4" s="196">
        <v>-190</v>
      </c>
      <c r="GR4" s="196">
        <v>-191</v>
      </c>
      <c r="GS4" s="196">
        <v>-192</v>
      </c>
      <c r="GT4" s="196">
        <v>-193</v>
      </c>
      <c r="GU4" s="196">
        <v>-194</v>
      </c>
      <c r="GV4" s="196">
        <v>-195</v>
      </c>
      <c r="GW4" s="196">
        <v>-196</v>
      </c>
      <c r="GX4" s="196">
        <v>-197</v>
      </c>
      <c r="GY4" s="196">
        <v>-198</v>
      </c>
      <c r="GZ4" s="196">
        <v>-199</v>
      </c>
      <c r="HA4" s="196">
        <v>-200</v>
      </c>
      <c r="HB4" s="196">
        <v>-201</v>
      </c>
      <c r="HC4" s="196">
        <v>-202</v>
      </c>
      <c r="HD4" s="196">
        <v>-203</v>
      </c>
      <c r="HE4" s="196">
        <v>-204</v>
      </c>
      <c r="HF4" s="196">
        <v>-205</v>
      </c>
      <c r="HG4" s="196">
        <v>-206</v>
      </c>
      <c r="HH4" s="196">
        <v>-207</v>
      </c>
      <c r="HI4" s="196">
        <v>-208</v>
      </c>
      <c r="HJ4" s="196">
        <v>-209</v>
      </c>
      <c r="HK4" s="196">
        <v>-210</v>
      </c>
      <c r="HL4" s="196">
        <v>-211</v>
      </c>
      <c r="HM4" s="196">
        <v>-212</v>
      </c>
      <c r="HN4" s="196">
        <v>-213</v>
      </c>
      <c r="HO4" s="196">
        <v>-214</v>
      </c>
      <c r="HP4" s="196">
        <v>-215</v>
      </c>
      <c r="HQ4" s="196">
        <v>-216</v>
      </c>
      <c r="HR4" s="196">
        <v>-217</v>
      </c>
      <c r="HS4" s="196">
        <v>-218</v>
      </c>
      <c r="HT4" s="196">
        <v>-219</v>
      </c>
      <c r="HU4" s="196">
        <v>-220</v>
      </c>
      <c r="HV4" s="196">
        <v>-221</v>
      </c>
      <c r="HW4" s="196">
        <v>-222</v>
      </c>
      <c r="HX4" s="196">
        <v>-223</v>
      </c>
      <c r="HY4" s="196">
        <v>-224</v>
      </c>
      <c r="HZ4" s="196">
        <v>-225</v>
      </c>
      <c r="IA4" s="196">
        <v>-226</v>
      </c>
      <c r="IB4" s="196">
        <v>-227</v>
      </c>
      <c r="IC4" s="196">
        <v>-228</v>
      </c>
      <c r="ID4" s="196">
        <v>-229</v>
      </c>
      <c r="IE4" s="196">
        <v>-230</v>
      </c>
      <c r="IF4" s="196">
        <v>-231</v>
      </c>
      <c r="IG4" s="196">
        <v>-232</v>
      </c>
      <c r="IH4" s="196">
        <v>-233</v>
      </c>
      <c r="II4" s="196">
        <v>-234</v>
      </c>
      <c r="IJ4" s="196">
        <v>-235</v>
      </c>
      <c r="IK4" s="196">
        <v>-236</v>
      </c>
      <c r="IL4" s="196">
        <v>-237</v>
      </c>
      <c r="IM4" s="196">
        <v>-238</v>
      </c>
      <c r="IN4" s="196">
        <v>-239</v>
      </c>
      <c r="IO4" s="196">
        <v>-240</v>
      </c>
      <c r="IP4" s="196">
        <v>-241</v>
      </c>
      <c r="IQ4" s="196">
        <v>-242</v>
      </c>
      <c r="IR4" s="196">
        <v>-243</v>
      </c>
      <c r="IS4" s="196">
        <v>-244</v>
      </c>
      <c r="IT4" s="196">
        <v>-245</v>
      </c>
      <c r="IU4" s="196">
        <v>-246</v>
      </c>
      <c r="IV4" s="196">
        <v>-247</v>
      </c>
    </row>
    <row r="5" spans="1:72" ht="15">
      <c r="A5" s="198">
        <v>1</v>
      </c>
      <c r="B5" s="199">
        <f aca="true" t="shared" si="0" ref="B5:B36">IF(E5&lt;&gt;"",IF(ROUNDDOWN(($E$3-E5)*$G$3,0)&gt;0,ROUNDDOWN(($E$3-E5)*$G$3,0),0),"")</f>
        <v>25</v>
      </c>
      <c r="C5" s="200" t="s">
        <v>112</v>
      </c>
      <c r="D5" s="218" t="s">
        <v>113</v>
      </c>
      <c r="E5" s="201">
        <f aca="true" t="shared" si="1" ref="E5:E36">IF(OR(AND(H5&gt;0,H5&lt;&gt;""),AND(F5&gt;0,F5&lt;&gt;"")),MAX(IF(F5&lt;&gt;"",ROUNDDOWN(((20-H5)*(F5+F5*$F$3)+SUM(I5:AB5))/20,0),ROUNDDOWN(G5,0)),$E$3-100),"")</f>
        <v>173</v>
      </c>
      <c r="F5" s="202">
        <v>174.34</v>
      </c>
      <c r="G5" s="203">
        <f aca="true" t="shared" si="2" ref="G5:G36">IF(H5&gt;0,AVERAGE(I5:AB5),"")</f>
        <v>173.55</v>
      </c>
      <c r="H5" s="204">
        <f aca="true" t="shared" si="3" ref="H5:H36">COUNT(I5:AB5)</f>
        <v>20</v>
      </c>
      <c r="I5" s="205">
        <v>147</v>
      </c>
      <c r="J5" s="206">
        <v>155</v>
      </c>
      <c r="K5" s="206">
        <v>189</v>
      </c>
      <c r="L5" s="206">
        <v>189</v>
      </c>
      <c r="M5" s="206">
        <v>168</v>
      </c>
      <c r="N5" s="206">
        <v>125</v>
      </c>
      <c r="O5" s="206">
        <v>187</v>
      </c>
      <c r="P5" s="206">
        <v>187</v>
      </c>
      <c r="Q5" s="206">
        <v>184</v>
      </c>
      <c r="R5" s="206">
        <v>183</v>
      </c>
      <c r="S5" s="206">
        <v>167</v>
      </c>
      <c r="T5" s="206">
        <v>146</v>
      </c>
      <c r="U5" s="206">
        <v>193</v>
      </c>
      <c r="V5" s="206">
        <v>181</v>
      </c>
      <c r="W5" s="206">
        <v>160</v>
      </c>
      <c r="X5" s="206">
        <v>155</v>
      </c>
      <c r="Y5" s="206">
        <v>184</v>
      </c>
      <c r="Z5" s="206">
        <v>218</v>
      </c>
      <c r="AA5" s="206">
        <v>169</v>
      </c>
      <c r="AB5" s="207">
        <v>184</v>
      </c>
      <c r="AC5" s="208">
        <v>163</v>
      </c>
      <c r="AD5" s="209">
        <v>189</v>
      </c>
      <c r="AE5" s="209">
        <v>167</v>
      </c>
      <c r="AF5" s="209">
        <v>152</v>
      </c>
      <c r="AG5" s="209">
        <v>214</v>
      </c>
      <c r="AH5" s="210">
        <v>175</v>
      </c>
      <c r="AI5" s="211">
        <v>156</v>
      </c>
      <c r="AJ5" s="211">
        <v>182</v>
      </c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2"/>
      <c r="BR5" s="212"/>
      <c r="BS5" s="212"/>
      <c r="BT5" s="212"/>
    </row>
    <row r="6" spans="1:110" ht="15">
      <c r="A6" s="198">
        <v>2</v>
      </c>
      <c r="B6" s="199">
        <f t="shared" si="0"/>
        <v>16</v>
      </c>
      <c r="C6" s="200" t="s">
        <v>45</v>
      </c>
      <c r="D6" s="218" t="s">
        <v>113</v>
      </c>
      <c r="E6" s="201">
        <f t="shared" si="1"/>
        <v>186</v>
      </c>
      <c r="F6" s="202">
        <v>172.51162790697674</v>
      </c>
      <c r="G6" s="203">
        <f t="shared" si="2"/>
        <v>186</v>
      </c>
      <c r="H6" s="204">
        <f t="shared" si="3"/>
        <v>20</v>
      </c>
      <c r="I6" s="213">
        <v>181</v>
      </c>
      <c r="J6" s="1">
        <v>162</v>
      </c>
      <c r="K6" s="1">
        <v>209</v>
      </c>
      <c r="L6" s="1">
        <v>164</v>
      </c>
      <c r="M6" s="1">
        <v>197</v>
      </c>
      <c r="N6" s="1">
        <v>148</v>
      </c>
      <c r="O6" s="1">
        <v>213</v>
      </c>
      <c r="P6" s="1">
        <v>171</v>
      </c>
      <c r="Q6" s="1">
        <v>245</v>
      </c>
      <c r="R6" s="1">
        <v>198</v>
      </c>
      <c r="S6" s="1">
        <v>169</v>
      </c>
      <c r="T6" s="1">
        <v>190</v>
      </c>
      <c r="U6" s="1">
        <v>159</v>
      </c>
      <c r="V6" s="1">
        <v>185</v>
      </c>
      <c r="W6" s="1">
        <v>170</v>
      </c>
      <c r="X6" s="1">
        <v>158</v>
      </c>
      <c r="Y6" s="1">
        <v>214</v>
      </c>
      <c r="Z6" s="1">
        <v>226</v>
      </c>
      <c r="AA6" s="1">
        <v>183</v>
      </c>
      <c r="AB6" s="214">
        <v>178</v>
      </c>
      <c r="AC6" s="215">
        <v>169</v>
      </c>
      <c r="AD6" s="216">
        <v>182</v>
      </c>
      <c r="AE6" s="216">
        <v>174</v>
      </c>
      <c r="AF6" s="216">
        <v>159</v>
      </c>
      <c r="AG6" s="216">
        <v>181</v>
      </c>
      <c r="AH6" s="216">
        <v>160</v>
      </c>
      <c r="AI6" s="216">
        <v>157</v>
      </c>
      <c r="AJ6" s="216">
        <v>174</v>
      </c>
      <c r="AK6" s="216">
        <v>177</v>
      </c>
      <c r="AL6" s="216">
        <v>199</v>
      </c>
      <c r="AM6" s="216">
        <v>156</v>
      </c>
      <c r="AN6" s="216">
        <v>176</v>
      </c>
      <c r="AO6" s="216">
        <v>177</v>
      </c>
      <c r="AP6" s="216">
        <v>128</v>
      </c>
      <c r="AQ6" s="216">
        <v>175</v>
      </c>
      <c r="AR6" s="216">
        <v>191</v>
      </c>
      <c r="AS6" s="216">
        <v>148</v>
      </c>
      <c r="AT6" s="216">
        <v>221</v>
      </c>
      <c r="AU6" s="216">
        <v>199</v>
      </c>
      <c r="AV6" s="216">
        <v>238</v>
      </c>
      <c r="AW6" s="216">
        <v>180</v>
      </c>
      <c r="AX6" s="216">
        <v>191</v>
      </c>
      <c r="AY6" s="216">
        <v>210</v>
      </c>
      <c r="AZ6" s="216">
        <v>161</v>
      </c>
      <c r="BA6" s="216">
        <v>181</v>
      </c>
      <c r="BB6" s="216">
        <v>188</v>
      </c>
      <c r="BC6" s="216">
        <v>171</v>
      </c>
      <c r="BD6" s="216">
        <v>143</v>
      </c>
      <c r="BE6" s="216">
        <v>143</v>
      </c>
      <c r="BF6" s="216">
        <v>183</v>
      </c>
      <c r="BG6" s="216">
        <v>200</v>
      </c>
      <c r="BH6" s="216">
        <v>188</v>
      </c>
      <c r="BI6" s="216">
        <v>159</v>
      </c>
      <c r="BJ6" s="216">
        <v>169</v>
      </c>
      <c r="BK6" s="216">
        <v>173</v>
      </c>
      <c r="BL6" s="216">
        <v>191</v>
      </c>
      <c r="BM6" s="216">
        <v>138</v>
      </c>
      <c r="BN6" s="216">
        <v>249</v>
      </c>
      <c r="BO6" s="216">
        <v>202</v>
      </c>
      <c r="BP6" s="216">
        <v>179</v>
      </c>
      <c r="BQ6" s="212">
        <v>204</v>
      </c>
      <c r="BR6" s="212">
        <v>152</v>
      </c>
      <c r="BS6" s="212">
        <v>190</v>
      </c>
      <c r="BT6" s="212">
        <v>212</v>
      </c>
      <c r="BU6" s="171">
        <v>179</v>
      </c>
      <c r="BV6" s="171">
        <v>212</v>
      </c>
      <c r="BW6" s="171">
        <v>126</v>
      </c>
      <c r="BX6" s="171">
        <v>169</v>
      </c>
      <c r="BY6" s="171">
        <v>184</v>
      </c>
      <c r="BZ6" s="171">
        <v>150</v>
      </c>
      <c r="CA6" s="171">
        <v>194</v>
      </c>
      <c r="CB6" s="171">
        <v>175</v>
      </c>
      <c r="CC6" s="171">
        <v>184</v>
      </c>
      <c r="CD6" s="171">
        <v>191</v>
      </c>
      <c r="CE6" s="171">
        <v>244</v>
      </c>
      <c r="CF6" s="171">
        <v>194</v>
      </c>
      <c r="CG6" s="171">
        <v>151</v>
      </c>
      <c r="CH6" s="171">
        <v>159</v>
      </c>
      <c r="CI6" s="171">
        <v>147</v>
      </c>
      <c r="CJ6" s="171">
        <v>182</v>
      </c>
      <c r="CK6" s="171">
        <v>242</v>
      </c>
      <c r="CL6" s="171">
        <v>133</v>
      </c>
      <c r="CM6" s="171">
        <v>191</v>
      </c>
      <c r="CN6" s="171">
        <v>156</v>
      </c>
      <c r="CO6" s="171">
        <v>140</v>
      </c>
      <c r="CP6" s="171">
        <v>214</v>
      </c>
      <c r="CQ6" s="171">
        <v>156</v>
      </c>
      <c r="CR6" s="171">
        <v>171</v>
      </c>
      <c r="CS6" s="171">
        <v>167</v>
      </c>
      <c r="CT6" s="171">
        <v>198</v>
      </c>
      <c r="CU6" s="171">
        <v>158</v>
      </c>
      <c r="CV6" s="171">
        <v>150</v>
      </c>
      <c r="CW6" s="171">
        <v>175</v>
      </c>
      <c r="CX6" s="171">
        <v>166</v>
      </c>
      <c r="CY6" s="171">
        <v>188</v>
      </c>
      <c r="CZ6" s="171">
        <v>179</v>
      </c>
      <c r="DA6" s="171">
        <v>170</v>
      </c>
      <c r="DB6" s="171">
        <v>208</v>
      </c>
      <c r="DC6" s="171">
        <v>172</v>
      </c>
      <c r="DD6" s="171">
        <v>209</v>
      </c>
      <c r="DE6" s="171">
        <v>150</v>
      </c>
      <c r="DF6" s="171">
        <v>164</v>
      </c>
    </row>
    <row r="7" spans="1:104" ht="15">
      <c r="A7" s="217">
        <v>3</v>
      </c>
      <c r="B7" s="199">
        <f t="shared" si="0"/>
        <v>19</v>
      </c>
      <c r="C7" s="200" t="s">
        <v>51</v>
      </c>
      <c r="D7" s="218" t="s">
        <v>113</v>
      </c>
      <c r="E7" s="201">
        <f t="shared" si="1"/>
        <v>182</v>
      </c>
      <c r="F7" s="218" t="s">
        <v>114</v>
      </c>
      <c r="G7" s="219">
        <f t="shared" si="2"/>
        <v>182.9</v>
      </c>
      <c r="H7" s="204">
        <f t="shared" si="3"/>
        <v>20</v>
      </c>
      <c r="I7" s="205">
        <v>193</v>
      </c>
      <c r="J7" s="206">
        <v>196</v>
      </c>
      <c r="K7" s="206">
        <v>219</v>
      </c>
      <c r="L7" s="206">
        <v>162</v>
      </c>
      <c r="M7" s="206">
        <v>182</v>
      </c>
      <c r="N7" s="206">
        <v>215</v>
      </c>
      <c r="O7" s="206">
        <v>183</v>
      </c>
      <c r="P7" s="206">
        <v>165</v>
      </c>
      <c r="Q7" s="206">
        <v>214</v>
      </c>
      <c r="R7" s="206">
        <v>179</v>
      </c>
      <c r="S7" s="206">
        <v>203</v>
      </c>
      <c r="T7" s="206">
        <v>190</v>
      </c>
      <c r="U7" s="206">
        <v>159</v>
      </c>
      <c r="V7" s="206">
        <v>155</v>
      </c>
      <c r="W7" s="206">
        <v>158</v>
      </c>
      <c r="X7" s="206">
        <v>159</v>
      </c>
      <c r="Y7" s="206">
        <v>175</v>
      </c>
      <c r="Z7" s="206">
        <v>180</v>
      </c>
      <c r="AA7" s="206">
        <v>189</v>
      </c>
      <c r="AB7" s="207">
        <v>182</v>
      </c>
      <c r="AC7" s="220">
        <v>216</v>
      </c>
      <c r="AD7" s="221">
        <v>210</v>
      </c>
      <c r="AE7" s="221">
        <v>215</v>
      </c>
      <c r="AF7" s="221">
        <v>197</v>
      </c>
      <c r="AG7" s="221">
        <v>213</v>
      </c>
      <c r="AH7" s="211">
        <v>170</v>
      </c>
      <c r="AI7" s="211">
        <v>158</v>
      </c>
      <c r="AJ7" s="211">
        <v>170</v>
      </c>
      <c r="AK7" s="211">
        <v>151</v>
      </c>
      <c r="AL7" s="211">
        <v>168</v>
      </c>
      <c r="AM7" s="211">
        <v>172</v>
      </c>
      <c r="AN7" s="211">
        <v>140</v>
      </c>
      <c r="AO7" s="211">
        <v>178</v>
      </c>
      <c r="AP7" s="211">
        <v>178</v>
      </c>
      <c r="AQ7" s="211">
        <v>179</v>
      </c>
      <c r="AR7" s="211">
        <v>198</v>
      </c>
      <c r="AS7" s="211">
        <v>186</v>
      </c>
      <c r="AT7" s="211">
        <v>158</v>
      </c>
      <c r="AU7" s="211">
        <v>200</v>
      </c>
      <c r="AV7" s="211">
        <v>215</v>
      </c>
      <c r="AW7" s="211">
        <v>152</v>
      </c>
      <c r="AX7" s="211">
        <v>156</v>
      </c>
      <c r="AY7" s="211">
        <v>181</v>
      </c>
      <c r="AZ7" s="211">
        <v>171</v>
      </c>
      <c r="BA7" s="211">
        <v>179</v>
      </c>
      <c r="BB7" s="211">
        <v>192</v>
      </c>
      <c r="BC7" s="211">
        <v>179</v>
      </c>
      <c r="BD7" s="211">
        <v>142</v>
      </c>
      <c r="BE7" s="211">
        <v>233</v>
      </c>
      <c r="BF7" s="211">
        <v>164</v>
      </c>
      <c r="BG7" s="211">
        <v>200</v>
      </c>
      <c r="BH7" s="211">
        <v>186</v>
      </c>
      <c r="BI7" s="211">
        <v>180</v>
      </c>
      <c r="BJ7" s="211">
        <v>179</v>
      </c>
      <c r="BK7" s="211">
        <v>191</v>
      </c>
      <c r="BL7" s="211">
        <v>125</v>
      </c>
      <c r="BM7" s="211">
        <v>148</v>
      </c>
      <c r="BN7" s="211">
        <v>165</v>
      </c>
      <c r="BO7" s="211">
        <v>165</v>
      </c>
      <c r="BP7" s="211">
        <v>158</v>
      </c>
      <c r="BQ7" s="171">
        <v>197</v>
      </c>
      <c r="BR7" s="212">
        <v>167</v>
      </c>
      <c r="BS7" s="212">
        <v>180</v>
      </c>
      <c r="BT7" s="212">
        <v>153</v>
      </c>
      <c r="BU7" s="171">
        <v>145</v>
      </c>
      <c r="BV7" s="171">
        <v>181</v>
      </c>
      <c r="BW7" s="171">
        <v>162</v>
      </c>
      <c r="BX7" s="171">
        <v>179</v>
      </c>
      <c r="BY7" s="171">
        <v>180</v>
      </c>
      <c r="BZ7" s="171">
        <v>178</v>
      </c>
      <c r="CA7" s="171">
        <v>171</v>
      </c>
      <c r="CB7" s="171">
        <v>201</v>
      </c>
      <c r="CC7" s="171">
        <v>204</v>
      </c>
      <c r="CD7" s="171">
        <v>170</v>
      </c>
      <c r="CE7" s="171">
        <v>186</v>
      </c>
      <c r="CF7" s="171">
        <v>174</v>
      </c>
      <c r="CG7" s="171">
        <v>164</v>
      </c>
      <c r="CH7" s="171">
        <v>202</v>
      </c>
      <c r="CI7" s="171">
        <v>159</v>
      </c>
      <c r="CJ7" s="171">
        <v>184</v>
      </c>
      <c r="CK7" s="171">
        <v>190</v>
      </c>
      <c r="CL7" s="171">
        <v>154</v>
      </c>
      <c r="CM7" s="171">
        <v>150</v>
      </c>
      <c r="CN7" s="171">
        <v>184</v>
      </c>
      <c r="CO7" s="171">
        <v>193</v>
      </c>
      <c r="CP7" s="171">
        <v>199</v>
      </c>
      <c r="CQ7" s="171">
        <v>184</v>
      </c>
      <c r="CR7" s="171">
        <v>155</v>
      </c>
      <c r="CS7" s="171">
        <v>155</v>
      </c>
      <c r="CT7" s="171">
        <v>193</v>
      </c>
      <c r="CU7" s="171">
        <v>165</v>
      </c>
      <c r="CV7" s="171">
        <v>200</v>
      </c>
      <c r="CW7" s="171">
        <v>149</v>
      </c>
      <c r="CX7" s="171">
        <v>189</v>
      </c>
      <c r="CY7" s="171">
        <v>168</v>
      </c>
      <c r="CZ7" s="171">
        <v>154</v>
      </c>
    </row>
    <row r="8" spans="1:68" ht="15">
      <c r="A8" s="198">
        <v>4</v>
      </c>
      <c r="B8" s="199">
        <f t="shared" si="0"/>
        <v>9</v>
      </c>
      <c r="C8" s="200" t="s">
        <v>50</v>
      </c>
      <c r="D8" s="218" t="s">
        <v>113</v>
      </c>
      <c r="E8" s="201">
        <f t="shared" si="1"/>
        <v>197</v>
      </c>
      <c r="F8" s="202">
        <v>167.65</v>
      </c>
      <c r="G8" s="203">
        <f t="shared" si="2"/>
        <v>197.6</v>
      </c>
      <c r="H8" s="204">
        <f t="shared" si="3"/>
        <v>20</v>
      </c>
      <c r="I8" s="213">
        <v>192</v>
      </c>
      <c r="J8" s="1">
        <v>173</v>
      </c>
      <c r="K8" s="1">
        <v>264</v>
      </c>
      <c r="L8" s="1">
        <v>224</v>
      </c>
      <c r="M8" s="1">
        <v>155</v>
      </c>
      <c r="N8" s="1">
        <v>243</v>
      </c>
      <c r="O8" s="1">
        <v>268</v>
      </c>
      <c r="P8" s="1">
        <v>178</v>
      </c>
      <c r="Q8" s="1">
        <v>160</v>
      </c>
      <c r="R8" s="1">
        <v>213</v>
      </c>
      <c r="S8" s="1">
        <v>199</v>
      </c>
      <c r="T8" s="1">
        <v>178</v>
      </c>
      <c r="U8" s="1">
        <v>155</v>
      </c>
      <c r="V8" s="1">
        <v>169</v>
      </c>
      <c r="W8" s="1">
        <v>195</v>
      </c>
      <c r="X8" s="1">
        <v>193</v>
      </c>
      <c r="Y8" s="1">
        <v>192</v>
      </c>
      <c r="Z8" s="1">
        <v>192</v>
      </c>
      <c r="AA8" s="1">
        <v>216</v>
      </c>
      <c r="AB8" s="214">
        <v>193</v>
      </c>
      <c r="AC8" s="215">
        <v>203</v>
      </c>
      <c r="AD8" s="216">
        <v>181</v>
      </c>
      <c r="AE8" s="216">
        <v>205</v>
      </c>
      <c r="AF8" s="216">
        <v>194</v>
      </c>
      <c r="AG8" s="216">
        <v>223</v>
      </c>
      <c r="AH8" s="216">
        <v>193</v>
      </c>
      <c r="AI8" s="216">
        <v>229</v>
      </c>
      <c r="AJ8" s="216">
        <v>247</v>
      </c>
      <c r="AK8" s="216">
        <v>223</v>
      </c>
      <c r="AL8" s="216">
        <v>192</v>
      </c>
      <c r="AM8" s="216">
        <v>141</v>
      </c>
      <c r="AN8" s="216">
        <v>203</v>
      </c>
      <c r="AO8" s="216">
        <v>212</v>
      </c>
      <c r="AP8" s="216">
        <v>165</v>
      </c>
      <c r="AQ8" s="216">
        <v>171</v>
      </c>
      <c r="AR8" s="216">
        <v>176</v>
      </c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</row>
    <row r="9" spans="1:161" ht="15">
      <c r="A9" s="198">
        <v>5</v>
      </c>
      <c r="B9" s="199">
        <f t="shared" si="0"/>
        <v>20</v>
      </c>
      <c r="C9" s="200" t="s">
        <v>18</v>
      </c>
      <c r="D9" s="218" t="s">
        <v>113</v>
      </c>
      <c r="E9" s="201">
        <f t="shared" si="1"/>
        <v>181</v>
      </c>
      <c r="F9" s="218" t="s">
        <v>114</v>
      </c>
      <c r="G9" s="219">
        <f t="shared" si="2"/>
        <v>181.8</v>
      </c>
      <c r="H9" s="204">
        <f t="shared" si="3"/>
        <v>20</v>
      </c>
      <c r="I9" s="205">
        <v>176</v>
      </c>
      <c r="J9" s="206">
        <v>157</v>
      </c>
      <c r="K9" s="206">
        <v>178</v>
      </c>
      <c r="L9" s="206">
        <v>180</v>
      </c>
      <c r="M9" s="206">
        <v>231</v>
      </c>
      <c r="N9" s="206">
        <v>113</v>
      </c>
      <c r="O9" s="206">
        <v>202</v>
      </c>
      <c r="P9" s="206">
        <v>239</v>
      </c>
      <c r="Q9" s="206">
        <v>204</v>
      </c>
      <c r="R9" s="206">
        <v>164</v>
      </c>
      <c r="S9" s="206">
        <v>156</v>
      </c>
      <c r="T9" s="206">
        <v>177</v>
      </c>
      <c r="U9" s="206">
        <v>198</v>
      </c>
      <c r="V9" s="206">
        <v>171</v>
      </c>
      <c r="W9" s="206">
        <v>200</v>
      </c>
      <c r="X9" s="206">
        <v>162</v>
      </c>
      <c r="Y9" s="206">
        <v>182</v>
      </c>
      <c r="Z9" s="206">
        <v>183</v>
      </c>
      <c r="AA9" s="206">
        <v>194</v>
      </c>
      <c r="AB9" s="207">
        <v>169</v>
      </c>
      <c r="AC9" s="220">
        <v>180</v>
      </c>
      <c r="AD9" s="221">
        <v>150</v>
      </c>
      <c r="AE9" s="221">
        <v>143</v>
      </c>
      <c r="AF9" s="221">
        <v>135</v>
      </c>
      <c r="AG9" s="221">
        <v>222</v>
      </c>
      <c r="AH9" s="211">
        <v>257</v>
      </c>
      <c r="AI9" s="211">
        <v>181</v>
      </c>
      <c r="AJ9" s="211">
        <v>188</v>
      </c>
      <c r="AK9" s="211">
        <v>178</v>
      </c>
      <c r="AL9" s="211">
        <v>180</v>
      </c>
      <c r="AM9" s="211">
        <v>163</v>
      </c>
      <c r="AN9" s="211">
        <v>174</v>
      </c>
      <c r="AO9" s="211">
        <v>212</v>
      </c>
      <c r="AP9" s="211">
        <v>208</v>
      </c>
      <c r="AQ9" s="211">
        <v>155</v>
      </c>
      <c r="AR9" s="211">
        <v>157</v>
      </c>
      <c r="AS9" s="211">
        <v>197</v>
      </c>
      <c r="AT9" s="211">
        <v>225</v>
      </c>
      <c r="AU9" s="211">
        <v>137</v>
      </c>
      <c r="AV9" s="211">
        <v>195</v>
      </c>
      <c r="AW9" s="211">
        <v>232</v>
      </c>
      <c r="AX9" s="211">
        <v>169</v>
      </c>
      <c r="AY9" s="211">
        <v>180</v>
      </c>
      <c r="AZ9" s="211">
        <v>192</v>
      </c>
      <c r="BA9" s="211">
        <v>232</v>
      </c>
      <c r="BB9" s="211">
        <v>217</v>
      </c>
      <c r="BC9" s="211">
        <v>211</v>
      </c>
      <c r="BD9" s="211">
        <v>185</v>
      </c>
      <c r="BE9" s="211">
        <v>244</v>
      </c>
      <c r="BF9" s="211">
        <v>225</v>
      </c>
      <c r="BG9" s="211">
        <v>161</v>
      </c>
      <c r="BH9" s="211">
        <v>172</v>
      </c>
      <c r="BI9" s="211">
        <v>225</v>
      </c>
      <c r="BJ9" s="211">
        <v>176</v>
      </c>
      <c r="BK9" s="211">
        <v>185</v>
      </c>
      <c r="BL9" s="211">
        <v>167</v>
      </c>
      <c r="BM9" s="211">
        <v>142</v>
      </c>
      <c r="BN9" s="211">
        <v>162</v>
      </c>
      <c r="BO9" s="211">
        <v>147</v>
      </c>
      <c r="BP9" s="211">
        <v>199</v>
      </c>
      <c r="BQ9" s="171">
        <v>194</v>
      </c>
      <c r="BR9" s="212">
        <v>163</v>
      </c>
      <c r="BS9" s="212">
        <v>154</v>
      </c>
      <c r="BT9" s="212">
        <v>187</v>
      </c>
      <c r="BU9" s="171">
        <v>188</v>
      </c>
      <c r="BV9" s="171">
        <v>183</v>
      </c>
      <c r="BW9" s="171">
        <v>177</v>
      </c>
      <c r="BX9" s="171">
        <v>171</v>
      </c>
      <c r="BY9" s="171">
        <v>223</v>
      </c>
      <c r="BZ9" s="171">
        <v>169</v>
      </c>
      <c r="CA9" s="171">
        <v>180</v>
      </c>
      <c r="CB9" s="171">
        <v>190</v>
      </c>
      <c r="CC9" s="171">
        <v>171</v>
      </c>
      <c r="CD9" s="171">
        <v>183</v>
      </c>
      <c r="CE9" s="171">
        <v>235</v>
      </c>
      <c r="CF9" s="171">
        <v>149</v>
      </c>
      <c r="CG9" s="171">
        <v>201</v>
      </c>
      <c r="CH9" s="171">
        <v>168</v>
      </c>
      <c r="CI9" s="171">
        <v>142</v>
      </c>
      <c r="CJ9" s="171">
        <v>174</v>
      </c>
      <c r="CK9" s="171">
        <v>177</v>
      </c>
      <c r="CL9" s="171">
        <v>189</v>
      </c>
      <c r="CM9" s="171">
        <v>180</v>
      </c>
      <c r="CN9" s="171">
        <v>182</v>
      </c>
      <c r="CO9" s="171">
        <v>171</v>
      </c>
      <c r="CP9" s="171">
        <v>206</v>
      </c>
      <c r="CQ9" s="171">
        <v>194</v>
      </c>
      <c r="CR9" s="171">
        <v>154</v>
      </c>
      <c r="CS9" s="171">
        <v>245</v>
      </c>
      <c r="CT9" s="171">
        <v>185</v>
      </c>
      <c r="CU9" s="171">
        <v>204</v>
      </c>
      <c r="CV9" s="171">
        <v>195</v>
      </c>
      <c r="CW9" s="171">
        <v>204</v>
      </c>
      <c r="CX9" s="171">
        <v>217</v>
      </c>
      <c r="CY9" s="171">
        <v>193</v>
      </c>
      <c r="CZ9" s="171">
        <v>172</v>
      </c>
      <c r="DA9" s="171">
        <v>223</v>
      </c>
      <c r="DB9" s="171">
        <v>212</v>
      </c>
      <c r="DC9" s="171">
        <v>182</v>
      </c>
      <c r="DD9" s="171">
        <v>170</v>
      </c>
      <c r="DE9" s="171">
        <v>246</v>
      </c>
      <c r="DF9" s="171">
        <v>178</v>
      </c>
      <c r="DG9" s="171">
        <v>213</v>
      </c>
      <c r="DH9" s="171">
        <v>180</v>
      </c>
      <c r="DI9" s="171">
        <v>211</v>
      </c>
      <c r="DJ9" s="171">
        <v>214</v>
      </c>
      <c r="DK9" s="171">
        <v>215</v>
      </c>
      <c r="DL9" s="171">
        <v>235</v>
      </c>
      <c r="DM9" s="171">
        <v>189</v>
      </c>
      <c r="DN9" s="171">
        <v>179</v>
      </c>
      <c r="DO9" s="171">
        <v>214</v>
      </c>
      <c r="DP9" s="171">
        <v>179</v>
      </c>
      <c r="DQ9" s="171">
        <v>179</v>
      </c>
      <c r="DR9" s="171">
        <v>191</v>
      </c>
      <c r="DS9" s="171">
        <v>212</v>
      </c>
      <c r="DT9" s="171">
        <v>185</v>
      </c>
      <c r="DU9" s="171">
        <v>193</v>
      </c>
      <c r="DV9" s="171">
        <v>185</v>
      </c>
      <c r="DW9" s="171">
        <v>201</v>
      </c>
      <c r="DX9" s="171">
        <v>165</v>
      </c>
      <c r="DY9" s="171">
        <v>225</v>
      </c>
      <c r="DZ9" s="171">
        <v>205</v>
      </c>
      <c r="EA9" s="171">
        <v>177</v>
      </c>
      <c r="EB9" s="171">
        <v>168</v>
      </c>
      <c r="EC9" s="171">
        <v>189</v>
      </c>
      <c r="ED9" s="171">
        <v>140</v>
      </c>
      <c r="EE9" s="171">
        <v>180</v>
      </c>
      <c r="EF9" s="171">
        <v>189</v>
      </c>
      <c r="EG9" s="171">
        <v>185</v>
      </c>
      <c r="EH9" s="171">
        <v>172</v>
      </c>
      <c r="EI9" s="171">
        <v>163</v>
      </c>
      <c r="EJ9" s="171">
        <v>199</v>
      </c>
      <c r="EK9" s="171">
        <v>216</v>
      </c>
      <c r="EL9" s="171">
        <v>235</v>
      </c>
      <c r="EM9" s="171">
        <v>182</v>
      </c>
      <c r="EN9" s="171">
        <v>191</v>
      </c>
      <c r="EO9" s="171">
        <v>179</v>
      </c>
      <c r="EP9" s="171">
        <v>205</v>
      </c>
      <c r="EQ9" s="171">
        <v>161</v>
      </c>
      <c r="ER9" s="171">
        <v>189</v>
      </c>
      <c r="ES9" s="171">
        <v>137</v>
      </c>
      <c r="ET9" s="171">
        <v>191</v>
      </c>
      <c r="EU9" s="171">
        <v>172</v>
      </c>
      <c r="EV9" s="171">
        <v>182</v>
      </c>
      <c r="EW9" s="171">
        <v>159</v>
      </c>
      <c r="EX9" s="171">
        <v>162</v>
      </c>
      <c r="EY9" s="171">
        <v>217</v>
      </c>
      <c r="EZ9" s="171">
        <v>207</v>
      </c>
      <c r="FA9" s="171">
        <v>176</v>
      </c>
      <c r="FB9" s="171">
        <v>195</v>
      </c>
      <c r="FC9" s="171">
        <v>170</v>
      </c>
      <c r="FD9" s="171">
        <v>175</v>
      </c>
      <c r="FE9" s="171">
        <v>129</v>
      </c>
    </row>
    <row r="10" spans="1:96" ht="15">
      <c r="A10" s="217">
        <v>6</v>
      </c>
      <c r="B10" s="199">
        <f t="shared" si="0"/>
        <v>31</v>
      </c>
      <c r="C10" s="200" t="s">
        <v>14</v>
      </c>
      <c r="D10" s="218" t="s">
        <v>113</v>
      </c>
      <c r="E10" s="201">
        <f t="shared" si="1"/>
        <v>165</v>
      </c>
      <c r="F10" s="202">
        <v>166.6</v>
      </c>
      <c r="G10" s="203">
        <f t="shared" si="2"/>
        <v>165.6</v>
      </c>
      <c r="H10" s="204">
        <f t="shared" si="3"/>
        <v>20</v>
      </c>
      <c r="I10" s="205">
        <v>153</v>
      </c>
      <c r="J10" s="206">
        <v>165</v>
      </c>
      <c r="K10" s="206">
        <v>176</v>
      </c>
      <c r="L10" s="206">
        <v>145</v>
      </c>
      <c r="M10" s="206">
        <v>163</v>
      </c>
      <c r="N10" s="206">
        <v>109</v>
      </c>
      <c r="O10" s="206">
        <v>195</v>
      </c>
      <c r="P10" s="206">
        <v>182</v>
      </c>
      <c r="Q10" s="206">
        <v>187</v>
      </c>
      <c r="R10" s="206">
        <v>191</v>
      </c>
      <c r="S10" s="206">
        <v>162</v>
      </c>
      <c r="T10" s="206">
        <v>142</v>
      </c>
      <c r="U10" s="206">
        <v>181</v>
      </c>
      <c r="V10" s="206">
        <v>149</v>
      </c>
      <c r="W10" s="206">
        <v>175</v>
      </c>
      <c r="X10" s="206">
        <v>157</v>
      </c>
      <c r="Y10" s="206">
        <v>150</v>
      </c>
      <c r="Z10" s="206">
        <v>173</v>
      </c>
      <c r="AA10" s="206">
        <v>142</v>
      </c>
      <c r="AB10" s="207">
        <v>215</v>
      </c>
      <c r="AC10" s="208">
        <v>150</v>
      </c>
      <c r="AD10" s="209">
        <v>183</v>
      </c>
      <c r="AE10" s="209">
        <v>180</v>
      </c>
      <c r="AF10" s="209">
        <v>170</v>
      </c>
      <c r="AG10" s="209">
        <v>134</v>
      </c>
      <c r="AH10" s="210">
        <v>172</v>
      </c>
      <c r="AI10" s="211">
        <v>183</v>
      </c>
      <c r="AJ10" s="211">
        <v>161</v>
      </c>
      <c r="AK10" s="211">
        <v>157</v>
      </c>
      <c r="AL10" s="211">
        <v>125</v>
      </c>
      <c r="AM10" s="211">
        <v>160</v>
      </c>
      <c r="AN10" s="211">
        <v>179</v>
      </c>
      <c r="AO10" s="211">
        <v>150</v>
      </c>
      <c r="AP10" s="211">
        <v>165</v>
      </c>
      <c r="AQ10" s="211">
        <v>191</v>
      </c>
      <c r="AR10" s="211">
        <v>170</v>
      </c>
      <c r="AS10" s="211">
        <v>150</v>
      </c>
      <c r="AT10" s="211">
        <v>168</v>
      </c>
      <c r="AU10" s="211">
        <v>171</v>
      </c>
      <c r="AV10" s="211">
        <v>146</v>
      </c>
      <c r="AW10" s="211">
        <v>168</v>
      </c>
      <c r="AX10" s="211">
        <v>184</v>
      </c>
      <c r="AY10" s="211">
        <v>161</v>
      </c>
      <c r="AZ10" s="211">
        <v>173</v>
      </c>
      <c r="BA10" s="211">
        <v>171</v>
      </c>
      <c r="BB10" s="211">
        <v>127</v>
      </c>
      <c r="BC10" s="211">
        <v>151</v>
      </c>
      <c r="BD10" s="211">
        <v>183</v>
      </c>
      <c r="BE10" s="211">
        <v>176</v>
      </c>
      <c r="BF10" s="211">
        <v>161</v>
      </c>
      <c r="BG10" s="211">
        <v>168</v>
      </c>
      <c r="BH10" s="211">
        <v>200</v>
      </c>
      <c r="BI10" s="211">
        <v>161</v>
      </c>
      <c r="BJ10" s="211">
        <v>153</v>
      </c>
      <c r="BK10" s="211">
        <v>157</v>
      </c>
      <c r="BL10" s="211">
        <v>173</v>
      </c>
      <c r="BM10" s="211">
        <v>157</v>
      </c>
      <c r="BN10" s="211">
        <v>176</v>
      </c>
      <c r="BO10" s="211">
        <v>159</v>
      </c>
      <c r="BP10" s="211">
        <v>175</v>
      </c>
      <c r="BQ10" s="171">
        <v>193</v>
      </c>
      <c r="BR10" s="212">
        <v>171</v>
      </c>
      <c r="BS10" s="212">
        <v>189</v>
      </c>
      <c r="BT10" s="212">
        <v>151</v>
      </c>
      <c r="BU10" s="171">
        <v>157</v>
      </c>
      <c r="BV10" s="171">
        <v>203</v>
      </c>
      <c r="BW10" s="171">
        <v>176</v>
      </c>
      <c r="BX10" s="171">
        <v>190</v>
      </c>
      <c r="BY10" s="171">
        <v>160</v>
      </c>
      <c r="BZ10" s="171">
        <v>180</v>
      </c>
      <c r="CA10" s="171">
        <v>161</v>
      </c>
      <c r="CB10" s="171">
        <v>158</v>
      </c>
      <c r="CC10" s="171">
        <v>213</v>
      </c>
      <c r="CD10" s="171">
        <v>174</v>
      </c>
      <c r="CE10" s="171">
        <v>178</v>
      </c>
      <c r="CF10" s="171">
        <v>151</v>
      </c>
      <c r="CG10" s="171">
        <v>187</v>
      </c>
      <c r="CH10" s="171">
        <v>178</v>
      </c>
      <c r="CI10" s="171">
        <v>213</v>
      </c>
      <c r="CJ10" s="171">
        <v>158</v>
      </c>
      <c r="CK10" s="171">
        <v>151</v>
      </c>
      <c r="CL10" s="171">
        <v>183</v>
      </c>
      <c r="CM10" s="171">
        <v>164</v>
      </c>
      <c r="CN10" s="171">
        <v>189</v>
      </c>
      <c r="CO10" s="171">
        <v>149</v>
      </c>
      <c r="CP10" s="171">
        <v>165</v>
      </c>
      <c r="CQ10" s="171">
        <v>140</v>
      </c>
      <c r="CR10" s="171">
        <v>164</v>
      </c>
    </row>
    <row r="11" spans="1:120" ht="15">
      <c r="A11" s="198">
        <v>7</v>
      </c>
      <c r="B11" s="199">
        <f t="shared" si="0"/>
        <v>6</v>
      </c>
      <c r="C11" s="200" t="s">
        <v>35</v>
      </c>
      <c r="D11" s="218" t="s">
        <v>113</v>
      </c>
      <c r="E11" s="201">
        <f t="shared" si="1"/>
        <v>201</v>
      </c>
      <c r="F11" s="202">
        <v>189.32</v>
      </c>
      <c r="G11" s="203">
        <f t="shared" si="2"/>
        <v>201.7</v>
      </c>
      <c r="H11" s="204">
        <f t="shared" si="3"/>
        <v>20</v>
      </c>
      <c r="I11" s="213">
        <v>196</v>
      </c>
      <c r="J11" s="1">
        <v>241</v>
      </c>
      <c r="K11" s="1">
        <v>170</v>
      </c>
      <c r="L11" s="1">
        <v>181</v>
      </c>
      <c r="M11" s="1">
        <v>233</v>
      </c>
      <c r="N11" s="1">
        <v>186</v>
      </c>
      <c r="O11" s="1">
        <v>201</v>
      </c>
      <c r="P11" s="1">
        <v>247</v>
      </c>
      <c r="Q11" s="1">
        <v>246</v>
      </c>
      <c r="R11" s="1">
        <v>169</v>
      </c>
      <c r="S11" s="1">
        <v>204</v>
      </c>
      <c r="T11" s="1">
        <v>181</v>
      </c>
      <c r="U11" s="1">
        <v>148</v>
      </c>
      <c r="V11" s="1">
        <v>170</v>
      </c>
      <c r="W11" s="1">
        <v>191</v>
      </c>
      <c r="X11" s="1">
        <v>222</v>
      </c>
      <c r="Y11" s="1">
        <v>197</v>
      </c>
      <c r="Z11" s="1">
        <v>226</v>
      </c>
      <c r="AA11" s="1">
        <v>231</v>
      </c>
      <c r="AB11" s="214">
        <v>194</v>
      </c>
      <c r="AC11" s="215">
        <v>195</v>
      </c>
      <c r="AD11" s="216">
        <v>129</v>
      </c>
      <c r="AE11" s="216">
        <v>175</v>
      </c>
      <c r="AF11" s="216">
        <v>199</v>
      </c>
      <c r="AG11" s="216">
        <v>259</v>
      </c>
      <c r="AH11" s="216">
        <v>226</v>
      </c>
      <c r="AI11" s="216">
        <v>256</v>
      </c>
      <c r="AJ11" s="216">
        <v>213</v>
      </c>
      <c r="AK11" s="216">
        <v>155</v>
      </c>
      <c r="AL11" s="216">
        <v>212</v>
      </c>
      <c r="AM11" s="216">
        <v>174</v>
      </c>
      <c r="AN11" s="216">
        <v>213</v>
      </c>
      <c r="AO11" s="216">
        <v>194</v>
      </c>
      <c r="AP11" s="216">
        <v>204</v>
      </c>
      <c r="AQ11" s="216">
        <v>177</v>
      </c>
      <c r="AR11" s="216">
        <v>222</v>
      </c>
      <c r="AS11" s="216">
        <v>193</v>
      </c>
      <c r="AT11" s="216">
        <v>224</v>
      </c>
      <c r="AU11" s="216">
        <v>203</v>
      </c>
      <c r="AV11" s="216">
        <v>183</v>
      </c>
      <c r="AW11" s="216">
        <v>169</v>
      </c>
      <c r="AX11" s="216">
        <v>171</v>
      </c>
      <c r="AY11" s="216">
        <v>178</v>
      </c>
      <c r="AZ11" s="216">
        <v>199</v>
      </c>
      <c r="BA11" s="216">
        <v>205</v>
      </c>
      <c r="BB11" s="216">
        <v>174</v>
      </c>
      <c r="BC11" s="216">
        <v>184</v>
      </c>
      <c r="BD11" s="216">
        <v>208</v>
      </c>
      <c r="BE11" s="216">
        <v>278</v>
      </c>
      <c r="BF11" s="216">
        <v>175</v>
      </c>
      <c r="BG11" s="216">
        <v>198</v>
      </c>
      <c r="BH11" s="216">
        <v>209</v>
      </c>
      <c r="BI11" s="216">
        <v>195</v>
      </c>
      <c r="BJ11" s="216">
        <v>160</v>
      </c>
      <c r="BK11" s="216">
        <v>159</v>
      </c>
      <c r="BL11" s="216">
        <v>213</v>
      </c>
      <c r="BM11" s="216">
        <v>184</v>
      </c>
      <c r="BN11" s="216">
        <v>182</v>
      </c>
      <c r="BO11" s="216">
        <v>171</v>
      </c>
      <c r="BP11" s="216">
        <v>146</v>
      </c>
      <c r="BQ11" s="171">
        <v>190</v>
      </c>
      <c r="BR11" s="212">
        <v>182</v>
      </c>
      <c r="BS11" s="212">
        <v>204</v>
      </c>
      <c r="BT11" s="212">
        <v>225</v>
      </c>
      <c r="BU11" s="171">
        <v>196</v>
      </c>
      <c r="BV11" s="171">
        <v>212</v>
      </c>
      <c r="BW11" s="171">
        <v>226</v>
      </c>
      <c r="BX11" s="171">
        <v>215</v>
      </c>
      <c r="BY11" s="171">
        <v>193</v>
      </c>
      <c r="BZ11" s="171">
        <v>203</v>
      </c>
      <c r="CA11" s="171">
        <v>208</v>
      </c>
      <c r="CB11" s="171">
        <v>180</v>
      </c>
      <c r="CC11" s="171">
        <v>226</v>
      </c>
      <c r="CD11" s="171">
        <v>183</v>
      </c>
      <c r="CE11" s="171">
        <v>223</v>
      </c>
      <c r="CF11" s="171">
        <v>166</v>
      </c>
      <c r="CG11" s="171">
        <v>186</v>
      </c>
      <c r="CH11" s="171">
        <v>192</v>
      </c>
      <c r="CI11" s="171">
        <v>171</v>
      </c>
      <c r="CJ11" s="171">
        <v>197</v>
      </c>
      <c r="CK11" s="171">
        <v>200</v>
      </c>
      <c r="CL11" s="171">
        <v>201</v>
      </c>
      <c r="CM11" s="171">
        <v>183</v>
      </c>
      <c r="CN11" s="171">
        <v>204</v>
      </c>
      <c r="CO11" s="171">
        <v>217</v>
      </c>
      <c r="CP11" s="171">
        <v>222</v>
      </c>
      <c r="CQ11" s="171">
        <v>180</v>
      </c>
      <c r="CR11" s="171">
        <v>181</v>
      </c>
      <c r="CS11" s="171">
        <v>211</v>
      </c>
      <c r="CT11" s="171">
        <v>202</v>
      </c>
      <c r="CU11" s="171">
        <v>171</v>
      </c>
      <c r="CV11" s="171">
        <v>211</v>
      </c>
      <c r="CW11" s="171">
        <v>192</v>
      </c>
      <c r="CX11" s="171">
        <v>228</v>
      </c>
      <c r="CY11" s="171">
        <v>195</v>
      </c>
      <c r="CZ11" s="171">
        <v>196</v>
      </c>
      <c r="DA11" s="171">
        <v>184</v>
      </c>
      <c r="DB11" s="171">
        <v>158</v>
      </c>
      <c r="DC11" s="171">
        <v>177</v>
      </c>
      <c r="DD11" s="171">
        <v>167</v>
      </c>
      <c r="DE11" s="171">
        <v>160</v>
      </c>
      <c r="DF11" s="171">
        <v>222</v>
      </c>
      <c r="DG11" s="171">
        <v>198</v>
      </c>
      <c r="DH11" s="171">
        <v>171</v>
      </c>
      <c r="DI11" s="171">
        <v>169</v>
      </c>
      <c r="DJ11" s="171">
        <v>213</v>
      </c>
      <c r="DK11" s="171">
        <v>187</v>
      </c>
      <c r="DL11" s="171">
        <v>163</v>
      </c>
      <c r="DM11" s="171">
        <v>186</v>
      </c>
      <c r="DN11" s="171">
        <v>166</v>
      </c>
      <c r="DO11" s="171">
        <v>131</v>
      </c>
      <c r="DP11" s="171">
        <v>188</v>
      </c>
    </row>
    <row r="12" spans="1:165" ht="15">
      <c r="A12" s="198">
        <v>8</v>
      </c>
      <c r="B12" s="199">
        <f t="shared" si="0"/>
        <v>32</v>
      </c>
      <c r="C12" s="200" t="s">
        <v>29</v>
      </c>
      <c r="D12" s="243" t="s">
        <v>113</v>
      </c>
      <c r="E12" s="201">
        <f t="shared" si="1"/>
        <v>163</v>
      </c>
      <c r="F12" s="202">
        <v>165.3265306122449</v>
      </c>
      <c r="G12" s="203">
        <f t="shared" si="2"/>
        <v>163.85</v>
      </c>
      <c r="H12" s="204">
        <f t="shared" si="3"/>
        <v>20</v>
      </c>
      <c r="I12" s="222">
        <v>135</v>
      </c>
      <c r="J12" s="223">
        <v>120</v>
      </c>
      <c r="K12" s="223">
        <v>163</v>
      </c>
      <c r="L12" s="223">
        <v>172</v>
      </c>
      <c r="M12" s="223">
        <v>174</v>
      </c>
      <c r="N12" s="223">
        <v>146</v>
      </c>
      <c r="O12" s="223">
        <v>176</v>
      </c>
      <c r="P12" s="223">
        <v>152</v>
      </c>
      <c r="Q12" s="223">
        <v>188</v>
      </c>
      <c r="R12" s="223">
        <v>156</v>
      </c>
      <c r="S12" s="223">
        <v>145</v>
      </c>
      <c r="T12" s="223">
        <v>151</v>
      </c>
      <c r="U12" s="223">
        <v>138</v>
      </c>
      <c r="V12" s="223">
        <v>183</v>
      </c>
      <c r="W12" s="223">
        <v>148</v>
      </c>
      <c r="X12" s="223">
        <v>172</v>
      </c>
      <c r="Y12" s="223">
        <v>178</v>
      </c>
      <c r="Z12" s="223">
        <v>220</v>
      </c>
      <c r="AA12" s="223">
        <v>200</v>
      </c>
      <c r="AB12" s="224">
        <v>160</v>
      </c>
      <c r="AC12" s="225">
        <v>184</v>
      </c>
      <c r="AD12" s="226">
        <v>144</v>
      </c>
      <c r="AE12" s="226">
        <v>137</v>
      </c>
      <c r="AF12" s="226">
        <v>192</v>
      </c>
      <c r="AG12" s="226">
        <v>246</v>
      </c>
      <c r="AH12" s="226">
        <v>185</v>
      </c>
      <c r="AI12" s="227">
        <v>200</v>
      </c>
      <c r="AJ12" s="227">
        <v>153</v>
      </c>
      <c r="AK12" s="227">
        <v>183</v>
      </c>
      <c r="AL12" s="227">
        <v>171</v>
      </c>
      <c r="AM12" s="227">
        <v>177</v>
      </c>
      <c r="AN12" s="227">
        <v>187</v>
      </c>
      <c r="AO12" s="227">
        <v>172</v>
      </c>
      <c r="AP12" s="227">
        <v>186</v>
      </c>
      <c r="AQ12" s="227">
        <v>170</v>
      </c>
      <c r="AR12" s="227">
        <v>187</v>
      </c>
      <c r="AS12" s="227">
        <v>151</v>
      </c>
      <c r="AT12" s="227">
        <v>124</v>
      </c>
      <c r="AU12" s="227">
        <v>197</v>
      </c>
      <c r="AV12" s="227">
        <v>212</v>
      </c>
      <c r="AW12" s="227">
        <v>135</v>
      </c>
      <c r="AX12" s="227">
        <v>215</v>
      </c>
      <c r="AY12" s="227">
        <v>189</v>
      </c>
      <c r="AZ12" s="227">
        <v>126</v>
      </c>
      <c r="BA12" s="227">
        <v>150</v>
      </c>
      <c r="BB12" s="227">
        <v>158</v>
      </c>
      <c r="BC12" s="227">
        <v>143</v>
      </c>
      <c r="BD12" s="227">
        <v>186</v>
      </c>
      <c r="BE12" s="227">
        <v>179</v>
      </c>
      <c r="BF12" s="227">
        <v>162</v>
      </c>
      <c r="BG12" s="227">
        <v>177</v>
      </c>
      <c r="BH12" s="227">
        <v>177</v>
      </c>
      <c r="BI12" s="227">
        <v>172</v>
      </c>
      <c r="BJ12" s="227">
        <v>220</v>
      </c>
      <c r="BK12" s="227">
        <v>169</v>
      </c>
      <c r="BL12" s="227">
        <v>172</v>
      </c>
      <c r="BM12" s="227">
        <v>179</v>
      </c>
      <c r="BN12" s="227">
        <v>182</v>
      </c>
      <c r="BO12" s="227">
        <v>187</v>
      </c>
      <c r="BP12" s="227">
        <v>191</v>
      </c>
      <c r="BQ12" s="171">
        <v>161</v>
      </c>
      <c r="BR12" s="171">
        <v>162</v>
      </c>
      <c r="BS12" s="171">
        <v>169</v>
      </c>
      <c r="BT12" s="171">
        <v>166</v>
      </c>
      <c r="BU12" s="171">
        <v>180</v>
      </c>
      <c r="BV12" s="171">
        <v>190</v>
      </c>
      <c r="BW12" s="171">
        <v>168</v>
      </c>
      <c r="BX12" s="171">
        <v>213</v>
      </c>
      <c r="BY12" s="171">
        <v>178</v>
      </c>
      <c r="BZ12" s="171">
        <v>170</v>
      </c>
      <c r="CA12" s="171">
        <v>196</v>
      </c>
      <c r="CB12" s="171">
        <v>188</v>
      </c>
      <c r="CC12" s="171">
        <v>158</v>
      </c>
      <c r="CD12" s="171">
        <v>168</v>
      </c>
      <c r="CE12" s="171">
        <v>147</v>
      </c>
      <c r="CF12" s="171">
        <v>167</v>
      </c>
      <c r="CG12" s="171">
        <v>140</v>
      </c>
      <c r="CH12" s="171">
        <v>147</v>
      </c>
      <c r="CI12" s="171">
        <v>212</v>
      </c>
      <c r="CJ12" s="171">
        <v>224</v>
      </c>
      <c r="CK12" s="171">
        <v>204</v>
      </c>
      <c r="CL12" s="171">
        <v>187</v>
      </c>
      <c r="CM12" s="171">
        <v>192</v>
      </c>
      <c r="CN12" s="171">
        <v>186</v>
      </c>
      <c r="CO12" s="171">
        <v>149</v>
      </c>
      <c r="CP12" s="171">
        <v>200</v>
      </c>
      <c r="CQ12" s="171">
        <v>127</v>
      </c>
      <c r="CR12" s="171">
        <v>144</v>
      </c>
      <c r="CS12" s="171">
        <v>204</v>
      </c>
      <c r="CT12" s="171">
        <v>154</v>
      </c>
      <c r="CU12" s="171">
        <v>192</v>
      </c>
      <c r="CV12" s="171">
        <v>172</v>
      </c>
      <c r="CW12" s="171">
        <v>179</v>
      </c>
      <c r="CX12" s="171">
        <v>190</v>
      </c>
      <c r="CY12" s="171">
        <v>170</v>
      </c>
      <c r="CZ12" s="171">
        <v>198</v>
      </c>
      <c r="DA12" s="171">
        <v>148</v>
      </c>
      <c r="DB12" s="171">
        <v>175</v>
      </c>
      <c r="DC12" s="171">
        <v>146</v>
      </c>
      <c r="DD12" s="171">
        <v>168</v>
      </c>
      <c r="DE12" s="171">
        <v>144</v>
      </c>
      <c r="DF12" s="171">
        <v>236</v>
      </c>
      <c r="DG12" s="171">
        <v>194</v>
      </c>
      <c r="DH12" s="171">
        <v>244</v>
      </c>
      <c r="DI12" s="171">
        <v>160</v>
      </c>
      <c r="DJ12" s="171">
        <v>236</v>
      </c>
      <c r="DK12" s="171">
        <v>188</v>
      </c>
      <c r="DL12" s="171">
        <v>124</v>
      </c>
      <c r="DM12" s="171">
        <v>121</v>
      </c>
      <c r="DN12" s="171">
        <v>182</v>
      </c>
      <c r="DO12" s="171">
        <v>147</v>
      </c>
      <c r="DP12" s="171">
        <v>212</v>
      </c>
      <c r="DQ12" s="171">
        <v>164</v>
      </c>
      <c r="DR12" s="171">
        <v>139</v>
      </c>
      <c r="DS12" s="171">
        <v>200</v>
      </c>
      <c r="DT12" s="171">
        <v>149</v>
      </c>
      <c r="DU12" s="171">
        <v>184</v>
      </c>
      <c r="DV12" s="171">
        <v>223</v>
      </c>
      <c r="DW12" s="171">
        <v>190</v>
      </c>
      <c r="DX12" s="171">
        <v>149</v>
      </c>
      <c r="DY12" s="171">
        <v>172</v>
      </c>
      <c r="DZ12" s="171">
        <v>187</v>
      </c>
      <c r="EA12" s="171">
        <v>161</v>
      </c>
      <c r="EB12" s="171">
        <v>158</v>
      </c>
      <c r="EC12" s="171">
        <v>142</v>
      </c>
      <c r="ED12" s="171">
        <v>151</v>
      </c>
      <c r="EE12" s="171">
        <v>137</v>
      </c>
      <c r="EF12" s="171">
        <v>164</v>
      </c>
      <c r="EG12" s="171">
        <v>199</v>
      </c>
      <c r="EH12" s="171">
        <v>192</v>
      </c>
      <c r="EI12" s="171">
        <v>178</v>
      </c>
      <c r="EJ12" s="171">
        <v>193</v>
      </c>
      <c r="EK12" s="171">
        <v>179</v>
      </c>
      <c r="EL12" s="171">
        <v>183</v>
      </c>
      <c r="EM12" s="171">
        <v>202</v>
      </c>
      <c r="EN12" s="171">
        <v>244</v>
      </c>
      <c r="EO12" s="171">
        <v>182</v>
      </c>
      <c r="EP12" s="171">
        <v>168</v>
      </c>
      <c r="EQ12" s="171">
        <v>164</v>
      </c>
      <c r="ER12" s="171">
        <v>159</v>
      </c>
      <c r="ES12" s="171">
        <v>174</v>
      </c>
      <c r="ET12" s="171">
        <v>171</v>
      </c>
      <c r="EU12" s="171">
        <v>160</v>
      </c>
      <c r="EV12" s="171">
        <v>161</v>
      </c>
      <c r="EW12" s="171">
        <v>158</v>
      </c>
      <c r="EX12" s="171">
        <v>200</v>
      </c>
      <c r="EY12" s="171">
        <v>170</v>
      </c>
      <c r="EZ12" s="171">
        <v>187</v>
      </c>
      <c r="FA12" s="171">
        <v>190</v>
      </c>
      <c r="FB12" s="171">
        <v>214</v>
      </c>
      <c r="FC12" s="171">
        <v>151</v>
      </c>
      <c r="FD12" s="171">
        <v>192</v>
      </c>
      <c r="FE12" s="171">
        <v>198</v>
      </c>
      <c r="FF12" s="171">
        <v>173</v>
      </c>
      <c r="FG12" s="171">
        <v>181</v>
      </c>
      <c r="FH12" s="171">
        <v>147</v>
      </c>
      <c r="FI12" s="171">
        <v>150</v>
      </c>
    </row>
    <row r="13" spans="1:78" ht="15">
      <c r="A13" s="217">
        <v>9</v>
      </c>
      <c r="B13" s="199">
        <f t="shared" si="0"/>
        <v>22</v>
      </c>
      <c r="C13" s="200" t="s">
        <v>23</v>
      </c>
      <c r="D13" s="218" t="s">
        <v>113</v>
      </c>
      <c r="E13" s="201">
        <f t="shared" si="1"/>
        <v>178</v>
      </c>
      <c r="F13" s="202">
        <v>166</v>
      </c>
      <c r="G13" s="203">
        <f t="shared" si="2"/>
        <v>178.55</v>
      </c>
      <c r="H13" s="204">
        <f t="shared" si="3"/>
        <v>20</v>
      </c>
      <c r="I13" s="205">
        <v>184</v>
      </c>
      <c r="J13" s="206">
        <v>185</v>
      </c>
      <c r="K13" s="206">
        <v>193</v>
      </c>
      <c r="L13" s="206">
        <v>185</v>
      </c>
      <c r="M13" s="206">
        <v>216</v>
      </c>
      <c r="N13" s="206">
        <v>199</v>
      </c>
      <c r="O13" s="206">
        <v>171</v>
      </c>
      <c r="P13" s="206">
        <v>179</v>
      </c>
      <c r="Q13" s="206">
        <v>221</v>
      </c>
      <c r="R13" s="206">
        <v>203</v>
      </c>
      <c r="S13" s="206">
        <v>171</v>
      </c>
      <c r="T13" s="206">
        <v>144</v>
      </c>
      <c r="U13" s="206">
        <v>168</v>
      </c>
      <c r="V13" s="206">
        <v>177</v>
      </c>
      <c r="W13" s="206">
        <v>164</v>
      </c>
      <c r="X13" s="206">
        <v>161</v>
      </c>
      <c r="Y13" s="206">
        <v>165</v>
      </c>
      <c r="Z13" s="206">
        <v>158</v>
      </c>
      <c r="AA13" s="206">
        <v>169</v>
      </c>
      <c r="AB13" s="207">
        <v>158</v>
      </c>
      <c r="AC13" s="220">
        <v>210</v>
      </c>
      <c r="AD13" s="221">
        <v>161</v>
      </c>
      <c r="AE13" s="221">
        <v>167</v>
      </c>
      <c r="AF13" s="221">
        <v>181</v>
      </c>
      <c r="AG13" s="221">
        <v>153</v>
      </c>
      <c r="AH13" s="211">
        <v>164</v>
      </c>
      <c r="AI13" s="211">
        <v>127</v>
      </c>
      <c r="AJ13" s="211">
        <v>155</v>
      </c>
      <c r="AK13" s="211">
        <v>198</v>
      </c>
      <c r="AL13" s="211">
        <v>207</v>
      </c>
      <c r="AM13" s="211">
        <v>190</v>
      </c>
      <c r="AN13" s="211">
        <v>202</v>
      </c>
      <c r="AO13" s="211">
        <v>156</v>
      </c>
      <c r="AP13" s="211">
        <v>199</v>
      </c>
      <c r="AQ13" s="211">
        <v>180</v>
      </c>
      <c r="AR13" s="211">
        <v>183</v>
      </c>
      <c r="AS13" s="211">
        <v>178</v>
      </c>
      <c r="AT13" s="211">
        <v>168</v>
      </c>
      <c r="AU13" s="211">
        <v>200</v>
      </c>
      <c r="AV13" s="211">
        <v>194</v>
      </c>
      <c r="AW13" s="211">
        <v>148</v>
      </c>
      <c r="AX13" s="211">
        <v>182</v>
      </c>
      <c r="AY13" s="211">
        <v>131</v>
      </c>
      <c r="AZ13" s="211">
        <v>164</v>
      </c>
      <c r="BA13" s="211">
        <v>154</v>
      </c>
      <c r="BB13" s="211">
        <v>190</v>
      </c>
      <c r="BC13" s="211">
        <v>176</v>
      </c>
      <c r="BD13" s="211">
        <v>171</v>
      </c>
      <c r="BE13" s="211">
        <v>147</v>
      </c>
      <c r="BF13" s="211">
        <v>157</v>
      </c>
      <c r="BG13" s="211">
        <v>172</v>
      </c>
      <c r="BH13" s="211">
        <v>149</v>
      </c>
      <c r="BI13" s="211">
        <v>180</v>
      </c>
      <c r="BJ13" s="211">
        <v>157</v>
      </c>
      <c r="BK13" s="211">
        <v>205</v>
      </c>
      <c r="BL13" s="211">
        <v>161</v>
      </c>
      <c r="BM13" s="211">
        <v>156</v>
      </c>
      <c r="BN13" s="211">
        <v>214</v>
      </c>
      <c r="BO13" s="211">
        <v>164</v>
      </c>
      <c r="BP13" s="211">
        <v>213</v>
      </c>
      <c r="BQ13" s="171">
        <v>196</v>
      </c>
      <c r="BR13" s="171">
        <v>164</v>
      </c>
      <c r="BS13" s="171">
        <v>156</v>
      </c>
      <c r="BT13" s="171">
        <v>179</v>
      </c>
      <c r="BU13" s="171">
        <v>187</v>
      </c>
      <c r="BV13" s="171">
        <v>177</v>
      </c>
      <c r="BW13" s="171">
        <v>177</v>
      </c>
      <c r="BX13" s="171">
        <v>138</v>
      </c>
      <c r="BY13" s="171">
        <v>155</v>
      </c>
      <c r="BZ13" s="171">
        <v>169</v>
      </c>
    </row>
    <row r="14" spans="1:72" ht="15">
      <c r="A14" s="198">
        <v>10</v>
      </c>
      <c r="B14" s="199">
        <f t="shared" si="0"/>
        <v>23</v>
      </c>
      <c r="C14" s="200" t="s">
        <v>115</v>
      </c>
      <c r="D14" s="218" t="s">
        <v>113</v>
      </c>
      <c r="E14" s="201">
        <f t="shared" si="1"/>
        <v>177</v>
      </c>
      <c r="F14" s="202">
        <v>176.34</v>
      </c>
      <c r="G14" s="203">
        <f t="shared" si="2"/>
        <v>177.8</v>
      </c>
      <c r="H14" s="204">
        <f t="shared" si="3"/>
        <v>20</v>
      </c>
      <c r="I14" s="213">
        <v>170</v>
      </c>
      <c r="J14" s="1">
        <v>176</v>
      </c>
      <c r="K14" s="1">
        <v>166</v>
      </c>
      <c r="L14" s="1">
        <v>146</v>
      </c>
      <c r="M14" s="1">
        <v>266</v>
      </c>
      <c r="N14" s="1">
        <v>202</v>
      </c>
      <c r="O14" s="1">
        <v>158</v>
      </c>
      <c r="P14" s="1">
        <v>190</v>
      </c>
      <c r="Q14" s="1">
        <v>194</v>
      </c>
      <c r="R14" s="1">
        <v>182</v>
      </c>
      <c r="S14" s="1">
        <v>193</v>
      </c>
      <c r="T14" s="1">
        <v>175</v>
      </c>
      <c r="U14" s="1">
        <v>161</v>
      </c>
      <c r="V14" s="1">
        <v>160</v>
      </c>
      <c r="W14" s="1">
        <v>170</v>
      </c>
      <c r="X14" s="1">
        <v>175</v>
      </c>
      <c r="Y14" s="1">
        <v>141</v>
      </c>
      <c r="Z14" s="1">
        <v>166</v>
      </c>
      <c r="AA14" s="1">
        <v>177</v>
      </c>
      <c r="AB14" s="214">
        <v>188</v>
      </c>
      <c r="AC14" s="228">
        <v>187</v>
      </c>
      <c r="AD14" s="229">
        <v>228</v>
      </c>
      <c r="AE14" s="229">
        <v>158</v>
      </c>
      <c r="AF14" s="229">
        <v>155</v>
      </c>
      <c r="AG14" s="229">
        <v>234</v>
      </c>
      <c r="AH14" s="229">
        <v>179</v>
      </c>
      <c r="AI14" s="216">
        <v>137</v>
      </c>
      <c r="AJ14" s="216">
        <v>177</v>
      </c>
      <c r="AK14" s="216">
        <v>178</v>
      </c>
      <c r="AL14" s="216">
        <v>203</v>
      </c>
      <c r="AM14" s="216">
        <v>176</v>
      </c>
      <c r="AN14" s="216">
        <v>203</v>
      </c>
      <c r="AO14" s="216">
        <v>197</v>
      </c>
      <c r="AP14" s="216">
        <v>214</v>
      </c>
      <c r="AQ14" s="216">
        <v>185</v>
      </c>
      <c r="AR14" s="216">
        <v>135</v>
      </c>
      <c r="AS14" s="216">
        <v>170</v>
      </c>
      <c r="AT14" s="216">
        <v>182</v>
      </c>
      <c r="AU14" s="216">
        <v>153</v>
      </c>
      <c r="AV14" s="216">
        <v>137</v>
      </c>
      <c r="AW14" s="216">
        <v>161</v>
      </c>
      <c r="AX14" s="216">
        <v>155</v>
      </c>
      <c r="AY14" s="216">
        <v>191</v>
      </c>
      <c r="AZ14" s="216">
        <v>246</v>
      </c>
      <c r="BA14" s="216">
        <v>217</v>
      </c>
      <c r="BB14" s="216">
        <v>204</v>
      </c>
      <c r="BC14" s="216">
        <v>189</v>
      </c>
      <c r="BD14" s="216">
        <v>195</v>
      </c>
      <c r="BE14" s="216">
        <v>224</v>
      </c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R14" s="212"/>
      <c r="BS14" s="212"/>
      <c r="BT14" s="212"/>
    </row>
    <row r="15" spans="1:84" ht="15">
      <c r="A15" s="198">
        <v>11</v>
      </c>
      <c r="B15" s="199">
        <f t="shared" si="0"/>
        <v>37</v>
      </c>
      <c r="C15" s="200" t="s">
        <v>47</v>
      </c>
      <c r="D15" s="218" t="s">
        <v>116</v>
      </c>
      <c r="E15" s="201">
        <f t="shared" si="1"/>
        <v>157</v>
      </c>
      <c r="F15" s="202"/>
      <c r="G15" s="203">
        <f t="shared" si="2"/>
        <v>157</v>
      </c>
      <c r="H15" s="230">
        <f t="shared" si="3"/>
        <v>20</v>
      </c>
      <c r="I15" s="213">
        <v>170</v>
      </c>
      <c r="J15" s="1">
        <v>169</v>
      </c>
      <c r="K15" s="1">
        <v>140</v>
      </c>
      <c r="L15" s="1">
        <v>139</v>
      </c>
      <c r="M15" s="1">
        <v>190</v>
      </c>
      <c r="N15" s="1">
        <v>159</v>
      </c>
      <c r="O15" s="1">
        <v>120</v>
      </c>
      <c r="P15" s="1">
        <v>134</v>
      </c>
      <c r="Q15" s="1">
        <v>167</v>
      </c>
      <c r="R15" s="1">
        <v>167</v>
      </c>
      <c r="S15" s="1">
        <v>166</v>
      </c>
      <c r="T15" s="1">
        <v>183</v>
      </c>
      <c r="U15" s="1">
        <v>158</v>
      </c>
      <c r="V15" s="1">
        <v>139</v>
      </c>
      <c r="W15" s="1">
        <v>170</v>
      </c>
      <c r="X15" s="1">
        <v>141</v>
      </c>
      <c r="Y15" s="1">
        <v>174</v>
      </c>
      <c r="Z15" s="1">
        <v>136</v>
      </c>
      <c r="AA15" s="1">
        <v>176</v>
      </c>
      <c r="AB15" s="214">
        <v>142</v>
      </c>
      <c r="AC15" s="231">
        <v>161</v>
      </c>
      <c r="AD15" s="210">
        <v>175</v>
      </c>
      <c r="AE15" s="210">
        <v>171</v>
      </c>
      <c r="AF15" s="210">
        <v>96</v>
      </c>
      <c r="AG15" s="210">
        <v>156</v>
      </c>
      <c r="AH15" s="210">
        <v>132</v>
      </c>
      <c r="AI15" s="216">
        <v>167</v>
      </c>
      <c r="AJ15" s="216">
        <v>156</v>
      </c>
      <c r="AK15" s="216">
        <v>162</v>
      </c>
      <c r="AL15" s="216">
        <v>186</v>
      </c>
      <c r="AM15" s="216">
        <v>129</v>
      </c>
      <c r="AN15" s="216">
        <v>146</v>
      </c>
      <c r="AO15" s="216">
        <v>140</v>
      </c>
      <c r="AP15" s="216">
        <v>170</v>
      </c>
      <c r="AQ15" s="216">
        <v>190</v>
      </c>
      <c r="AR15" s="216">
        <v>154</v>
      </c>
      <c r="AS15" s="216">
        <v>148</v>
      </c>
      <c r="AT15" s="216">
        <v>151</v>
      </c>
      <c r="AU15" s="216">
        <v>127</v>
      </c>
      <c r="AV15" s="216">
        <v>165</v>
      </c>
      <c r="AW15" s="216">
        <v>128</v>
      </c>
      <c r="AX15" s="216">
        <v>146</v>
      </c>
      <c r="AY15" s="216">
        <v>133</v>
      </c>
      <c r="AZ15" s="216">
        <v>127</v>
      </c>
      <c r="BA15" s="216">
        <v>168</v>
      </c>
      <c r="BB15" s="216">
        <v>160</v>
      </c>
      <c r="BC15" s="216">
        <v>133</v>
      </c>
      <c r="BD15" s="216">
        <v>111</v>
      </c>
      <c r="BE15" s="216">
        <v>156</v>
      </c>
      <c r="BF15" s="216">
        <v>126</v>
      </c>
      <c r="BG15" s="216">
        <v>148</v>
      </c>
      <c r="BH15" s="216">
        <v>161</v>
      </c>
      <c r="BI15" s="216">
        <v>183</v>
      </c>
      <c r="BJ15" s="216">
        <v>128</v>
      </c>
      <c r="BK15" s="216">
        <v>145</v>
      </c>
      <c r="BL15" s="216">
        <v>147</v>
      </c>
      <c r="BM15" s="216">
        <v>191</v>
      </c>
      <c r="BN15" s="216">
        <v>160</v>
      </c>
      <c r="BO15" s="216">
        <v>180</v>
      </c>
      <c r="BP15" s="216">
        <v>114</v>
      </c>
      <c r="BQ15" s="212">
        <v>127</v>
      </c>
      <c r="BR15" s="212">
        <v>150</v>
      </c>
      <c r="BS15" s="212">
        <v>147</v>
      </c>
      <c r="BT15" s="212">
        <v>127</v>
      </c>
      <c r="BU15" s="171">
        <v>171</v>
      </c>
      <c r="BV15" s="171">
        <v>159</v>
      </c>
      <c r="BW15" s="171">
        <v>177</v>
      </c>
      <c r="BX15" s="171">
        <v>151</v>
      </c>
      <c r="BY15" s="171">
        <v>125</v>
      </c>
      <c r="BZ15" s="171">
        <v>151</v>
      </c>
      <c r="CA15" s="171">
        <v>124</v>
      </c>
      <c r="CB15" s="171">
        <v>137</v>
      </c>
      <c r="CC15" s="171">
        <v>158</v>
      </c>
      <c r="CD15" s="171">
        <v>106</v>
      </c>
      <c r="CE15" s="171">
        <v>162</v>
      </c>
      <c r="CF15" s="171">
        <v>143</v>
      </c>
    </row>
    <row r="16" spans="1:150" ht="15">
      <c r="A16" s="217">
        <v>12</v>
      </c>
      <c r="B16" s="199">
        <f t="shared" si="0"/>
        <v>0</v>
      </c>
      <c r="C16" s="200" t="s">
        <v>19</v>
      </c>
      <c r="D16" s="218" t="s">
        <v>113</v>
      </c>
      <c r="E16" s="201">
        <f t="shared" si="1"/>
        <v>209</v>
      </c>
      <c r="F16" s="202">
        <v>185.14</v>
      </c>
      <c r="G16" s="203">
        <f t="shared" si="2"/>
        <v>209.7</v>
      </c>
      <c r="H16" s="204">
        <f t="shared" si="3"/>
        <v>20</v>
      </c>
      <c r="I16" s="213">
        <v>213</v>
      </c>
      <c r="J16" s="1">
        <v>268</v>
      </c>
      <c r="K16" s="1">
        <v>199</v>
      </c>
      <c r="L16" s="1">
        <v>225</v>
      </c>
      <c r="M16" s="1">
        <v>278</v>
      </c>
      <c r="N16" s="1">
        <v>214</v>
      </c>
      <c r="O16" s="1">
        <v>211</v>
      </c>
      <c r="P16" s="1">
        <v>193</v>
      </c>
      <c r="Q16" s="1">
        <v>152</v>
      </c>
      <c r="R16" s="1">
        <v>201</v>
      </c>
      <c r="S16" s="1">
        <v>206</v>
      </c>
      <c r="T16" s="1">
        <v>233</v>
      </c>
      <c r="U16" s="1">
        <v>214</v>
      </c>
      <c r="V16" s="1">
        <v>182</v>
      </c>
      <c r="W16" s="1">
        <v>214</v>
      </c>
      <c r="X16" s="1">
        <v>173</v>
      </c>
      <c r="Y16" s="1">
        <v>196</v>
      </c>
      <c r="Z16" s="1">
        <v>209</v>
      </c>
      <c r="AA16" s="1">
        <v>212</v>
      </c>
      <c r="AB16" s="214">
        <v>201</v>
      </c>
      <c r="AC16" s="215">
        <v>256</v>
      </c>
      <c r="AD16" s="216">
        <v>237</v>
      </c>
      <c r="AE16" s="216">
        <v>237</v>
      </c>
      <c r="AF16" s="216">
        <v>277</v>
      </c>
      <c r="AG16" s="216">
        <v>237</v>
      </c>
      <c r="AH16" s="216">
        <v>195</v>
      </c>
      <c r="AI16" s="216">
        <v>234</v>
      </c>
      <c r="AJ16" s="216">
        <v>194</v>
      </c>
      <c r="AK16" s="216">
        <v>224</v>
      </c>
      <c r="AL16" s="216">
        <v>215</v>
      </c>
      <c r="AM16" s="216">
        <v>202</v>
      </c>
      <c r="AN16" s="216">
        <v>221</v>
      </c>
      <c r="AO16" s="216">
        <v>183</v>
      </c>
      <c r="AP16" s="216">
        <v>185</v>
      </c>
      <c r="AQ16" s="216">
        <v>257</v>
      </c>
      <c r="AR16" s="216">
        <v>216</v>
      </c>
      <c r="AS16" s="216">
        <v>226</v>
      </c>
      <c r="AT16" s="216">
        <v>181</v>
      </c>
      <c r="AU16" s="216">
        <v>161</v>
      </c>
      <c r="AV16" s="216">
        <v>258</v>
      </c>
      <c r="AW16" s="216">
        <v>173</v>
      </c>
      <c r="AX16" s="216">
        <v>214</v>
      </c>
      <c r="AY16" s="216">
        <v>235</v>
      </c>
      <c r="AZ16" s="216">
        <v>195</v>
      </c>
      <c r="BA16" s="216">
        <v>205</v>
      </c>
      <c r="BB16" s="216">
        <v>222</v>
      </c>
      <c r="BC16" s="216">
        <v>205</v>
      </c>
      <c r="BD16" s="216">
        <v>220</v>
      </c>
      <c r="BE16" s="216">
        <v>174</v>
      </c>
      <c r="BF16" s="216">
        <v>230</v>
      </c>
      <c r="BG16" s="216">
        <v>238</v>
      </c>
      <c r="BH16" s="216">
        <v>217</v>
      </c>
      <c r="BI16" s="216">
        <v>171</v>
      </c>
      <c r="BJ16" s="216">
        <v>198</v>
      </c>
      <c r="BK16" s="216">
        <v>214</v>
      </c>
      <c r="BL16" s="216">
        <v>194</v>
      </c>
      <c r="BM16" s="216">
        <v>181</v>
      </c>
      <c r="BN16" s="216">
        <v>162</v>
      </c>
      <c r="BO16" s="216">
        <v>177</v>
      </c>
      <c r="BP16" s="216">
        <v>223</v>
      </c>
      <c r="BQ16" s="212">
        <v>171</v>
      </c>
      <c r="BR16" s="212">
        <v>233</v>
      </c>
      <c r="BS16" s="212">
        <v>246</v>
      </c>
      <c r="BT16" s="212">
        <v>153</v>
      </c>
      <c r="BU16" s="171">
        <v>242</v>
      </c>
      <c r="BV16" s="171">
        <v>209</v>
      </c>
      <c r="BW16" s="171">
        <v>212</v>
      </c>
      <c r="BX16" s="171">
        <v>245</v>
      </c>
      <c r="BY16" s="171">
        <v>233</v>
      </c>
      <c r="BZ16" s="171">
        <v>154</v>
      </c>
      <c r="CA16" s="171">
        <v>171</v>
      </c>
      <c r="CB16" s="171">
        <v>236</v>
      </c>
      <c r="CC16" s="171">
        <v>216</v>
      </c>
      <c r="CD16" s="171">
        <v>171</v>
      </c>
      <c r="CE16" s="171">
        <v>181</v>
      </c>
      <c r="CF16" s="171">
        <v>192</v>
      </c>
      <c r="CG16" s="171">
        <v>157</v>
      </c>
      <c r="CH16" s="171">
        <v>210</v>
      </c>
      <c r="CI16" s="171">
        <v>193</v>
      </c>
      <c r="CJ16" s="171">
        <v>212</v>
      </c>
      <c r="CK16" s="171">
        <v>165</v>
      </c>
      <c r="CL16" s="171">
        <v>204</v>
      </c>
      <c r="CM16" s="171">
        <v>163</v>
      </c>
      <c r="CN16" s="171">
        <v>182</v>
      </c>
      <c r="CO16" s="171">
        <v>235</v>
      </c>
      <c r="CP16" s="171">
        <v>222</v>
      </c>
      <c r="CQ16" s="171">
        <v>206</v>
      </c>
      <c r="CR16" s="171">
        <v>171</v>
      </c>
      <c r="CS16" s="171">
        <v>174</v>
      </c>
      <c r="CT16" s="171">
        <v>201</v>
      </c>
      <c r="CU16" s="171">
        <v>174</v>
      </c>
      <c r="CV16" s="171">
        <v>180</v>
      </c>
      <c r="CW16" s="171">
        <v>256</v>
      </c>
      <c r="CX16" s="171">
        <v>243</v>
      </c>
      <c r="CY16" s="171">
        <v>204</v>
      </c>
      <c r="CZ16" s="171">
        <v>244</v>
      </c>
      <c r="DA16" s="171">
        <v>246</v>
      </c>
      <c r="DB16" s="171">
        <v>245</v>
      </c>
      <c r="DC16" s="171">
        <v>180</v>
      </c>
      <c r="DD16" s="171">
        <v>224</v>
      </c>
      <c r="DE16" s="171">
        <v>205</v>
      </c>
      <c r="DF16" s="171">
        <v>213</v>
      </c>
      <c r="DG16" s="171">
        <v>186</v>
      </c>
      <c r="DH16" s="171">
        <v>200</v>
      </c>
      <c r="DI16" s="171">
        <v>179</v>
      </c>
      <c r="DJ16" s="171">
        <v>186</v>
      </c>
      <c r="DK16" s="171">
        <v>212</v>
      </c>
      <c r="DL16" s="171">
        <v>194</v>
      </c>
      <c r="DM16" s="171">
        <v>207</v>
      </c>
      <c r="DN16" s="171">
        <v>248</v>
      </c>
      <c r="DO16" s="171">
        <v>207</v>
      </c>
      <c r="DP16" s="171">
        <v>176</v>
      </c>
      <c r="DQ16" s="171">
        <v>214</v>
      </c>
      <c r="DR16" s="171">
        <v>193</v>
      </c>
      <c r="DS16" s="171">
        <v>232</v>
      </c>
      <c r="DT16" s="171">
        <v>224</v>
      </c>
      <c r="DU16" s="171">
        <v>221</v>
      </c>
      <c r="DV16" s="171">
        <v>174</v>
      </c>
      <c r="DW16" s="171">
        <v>206</v>
      </c>
      <c r="DX16" s="171">
        <v>150</v>
      </c>
      <c r="DY16" s="171">
        <v>279</v>
      </c>
      <c r="DZ16" s="171">
        <v>171</v>
      </c>
      <c r="EA16" s="171">
        <v>201</v>
      </c>
      <c r="EB16" s="171">
        <v>192</v>
      </c>
      <c r="EC16" s="171">
        <v>148</v>
      </c>
      <c r="ED16" s="171">
        <v>204</v>
      </c>
      <c r="EE16" s="171">
        <v>180</v>
      </c>
      <c r="EF16" s="171">
        <v>199</v>
      </c>
      <c r="EG16" s="171">
        <v>212</v>
      </c>
      <c r="EH16" s="171">
        <v>185</v>
      </c>
      <c r="EI16" s="171">
        <v>203</v>
      </c>
      <c r="EJ16" s="171">
        <v>194</v>
      </c>
      <c r="EK16" s="171">
        <v>232</v>
      </c>
      <c r="EL16" s="171">
        <v>228</v>
      </c>
      <c r="EM16" s="171">
        <v>222</v>
      </c>
      <c r="EN16" s="171">
        <v>237</v>
      </c>
      <c r="EO16" s="171">
        <v>227</v>
      </c>
      <c r="EP16" s="171">
        <v>247</v>
      </c>
      <c r="EQ16" s="171">
        <v>216</v>
      </c>
      <c r="ER16" s="171">
        <v>219</v>
      </c>
      <c r="ES16" s="171">
        <v>166</v>
      </c>
      <c r="ET16" s="171">
        <v>212</v>
      </c>
    </row>
    <row r="17" spans="1:71" ht="15">
      <c r="A17" s="198">
        <v>13</v>
      </c>
      <c r="B17" s="199">
        <f t="shared" si="0"/>
        <v>26</v>
      </c>
      <c r="C17" s="200" t="s">
        <v>8</v>
      </c>
      <c r="D17" s="218" t="s">
        <v>113</v>
      </c>
      <c r="E17" s="201">
        <f t="shared" si="1"/>
        <v>172</v>
      </c>
      <c r="F17" s="202">
        <v>162.47727272727272</v>
      </c>
      <c r="G17" s="203">
        <f t="shared" si="2"/>
        <v>172.1</v>
      </c>
      <c r="H17" s="204">
        <f t="shared" si="3"/>
        <v>20</v>
      </c>
      <c r="I17" s="205">
        <v>158</v>
      </c>
      <c r="J17" s="206">
        <v>193</v>
      </c>
      <c r="K17" s="206">
        <v>205</v>
      </c>
      <c r="L17" s="206">
        <v>199</v>
      </c>
      <c r="M17" s="206">
        <v>143</v>
      </c>
      <c r="N17" s="206">
        <v>206</v>
      </c>
      <c r="O17" s="206">
        <v>182</v>
      </c>
      <c r="P17" s="206">
        <v>152</v>
      </c>
      <c r="Q17" s="206">
        <v>149</v>
      </c>
      <c r="R17" s="206">
        <v>189</v>
      </c>
      <c r="S17" s="206">
        <v>167</v>
      </c>
      <c r="T17" s="206">
        <v>173</v>
      </c>
      <c r="U17" s="206">
        <v>173</v>
      </c>
      <c r="V17" s="206">
        <v>213</v>
      </c>
      <c r="W17" s="206">
        <v>186</v>
      </c>
      <c r="X17" s="206">
        <v>122</v>
      </c>
      <c r="Y17" s="206">
        <v>151</v>
      </c>
      <c r="Z17" s="206">
        <v>192</v>
      </c>
      <c r="AA17" s="206">
        <v>148</v>
      </c>
      <c r="AB17" s="207">
        <v>141</v>
      </c>
      <c r="AC17" s="220">
        <v>147</v>
      </c>
      <c r="AD17" s="221">
        <v>191</v>
      </c>
      <c r="AE17" s="221">
        <v>168</v>
      </c>
      <c r="AF17" s="221">
        <v>219</v>
      </c>
      <c r="AG17" s="22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R17" s="212"/>
      <c r="BS17" s="212"/>
    </row>
    <row r="18" spans="1:117" ht="15">
      <c r="A18" s="198">
        <v>14</v>
      </c>
      <c r="B18" s="199">
        <f t="shared" si="0"/>
        <v>14</v>
      </c>
      <c r="C18" s="200" t="s">
        <v>27</v>
      </c>
      <c r="D18" s="218" t="s">
        <v>113</v>
      </c>
      <c r="E18" s="201">
        <f t="shared" si="1"/>
        <v>189</v>
      </c>
      <c r="F18" s="202">
        <v>171.42</v>
      </c>
      <c r="G18" s="203">
        <f t="shared" si="2"/>
        <v>189.45</v>
      </c>
      <c r="H18" s="204">
        <f t="shared" si="3"/>
        <v>20</v>
      </c>
      <c r="I18" s="213">
        <v>144</v>
      </c>
      <c r="J18" s="1">
        <v>193</v>
      </c>
      <c r="K18" s="1">
        <v>172</v>
      </c>
      <c r="L18" s="1">
        <v>192</v>
      </c>
      <c r="M18" s="1">
        <v>211</v>
      </c>
      <c r="N18" s="1">
        <v>155</v>
      </c>
      <c r="O18" s="1">
        <v>171</v>
      </c>
      <c r="P18" s="1">
        <v>177</v>
      </c>
      <c r="Q18" s="1">
        <v>235</v>
      </c>
      <c r="R18" s="1">
        <v>166</v>
      </c>
      <c r="S18" s="1">
        <v>225</v>
      </c>
      <c r="T18" s="1">
        <v>212</v>
      </c>
      <c r="U18" s="1">
        <v>169</v>
      </c>
      <c r="V18" s="1">
        <v>220</v>
      </c>
      <c r="W18" s="1">
        <v>179</v>
      </c>
      <c r="X18" s="1">
        <v>140</v>
      </c>
      <c r="Y18" s="1">
        <v>235</v>
      </c>
      <c r="Z18" s="1">
        <v>196</v>
      </c>
      <c r="AA18" s="1">
        <v>222</v>
      </c>
      <c r="AB18" s="214">
        <v>175</v>
      </c>
      <c r="AC18" s="215">
        <v>190</v>
      </c>
      <c r="AD18" s="216">
        <v>222</v>
      </c>
      <c r="AE18" s="216">
        <v>223</v>
      </c>
      <c r="AF18" s="216">
        <v>157</v>
      </c>
      <c r="AG18" s="216">
        <v>183</v>
      </c>
      <c r="AH18" s="216">
        <v>205</v>
      </c>
      <c r="AI18" s="216">
        <v>184</v>
      </c>
      <c r="AJ18" s="216">
        <v>199</v>
      </c>
      <c r="AK18" s="216">
        <v>182</v>
      </c>
      <c r="AL18" s="216">
        <v>168</v>
      </c>
      <c r="AM18" s="216">
        <v>179</v>
      </c>
      <c r="AN18" s="216">
        <v>162</v>
      </c>
      <c r="AO18" s="216">
        <v>160</v>
      </c>
      <c r="AP18" s="216">
        <v>192</v>
      </c>
      <c r="AQ18" s="216">
        <v>155</v>
      </c>
      <c r="AR18" s="216">
        <v>169</v>
      </c>
      <c r="AS18" s="216">
        <v>212</v>
      </c>
      <c r="AT18" s="216">
        <v>182</v>
      </c>
      <c r="AU18" s="216">
        <v>205</v>
      </c>
      <c r="AV18" s="216">
        <v>138</v>
      </c>
      <c r="AW18" s="216">
        <v>198</v>
      </c>
      <c r="AX18" s="216">
        <v>195</v>
      </c>
      <c r="AY18" s="216">
        <v>129</v>
      </c>
      <c r="AZ18" s="216">
        <v>136</v>
      </c>
      <c r="BA18" s="216">
        <v>159</v>
      </c>
      <c r="BB18" s="216">
        <v>191</v>
      </c>
      <c r="BC18" s="216">
        <v>166</v>
      </c>
      <c r="BD18" s="216">
        <v>173</v>
      </c>
      <c r="BE18" s="216">
        <v>178</v>
      </c>
      <c r="BF18" s="216">
        <v>224</v>
      </c>
      <c r="BG18" s="216">
        <v>187</v>
      </c>
      <c r="BH18" s="216">
        <v>201</v>
      </c>
      <c r="BI18" s="216">
        <v>173</v>
      </c>
      <c r="BJ18" s="216">
        <v>193</v>
      </c>
      <c r="BK18" s="216">
        <v>155</v>
      </c>
      <c r="BL18" s="216">
        <v>167</v>
      </c>
      <c r="BM18" s="216">
        <v>181</v>
      </c>
      <c r="BN18" s="216">
        <v>237</v>
      </c>
      <c r="BO18" s="216">
        <v>176</v>
      </c>
      <c r="BP18" s="216">
        <v>206</v>
      </c>
      <c r="BQ18" s="212">
        <v>177</v>
      </c>
      <c r="BR18" s="212">
        <v>160</v>
      </c>
      <c r="BS18" s="212">
        <v>157</v>
      </c>
      <c r="BT18" s="212">
        <v>160</v>
      </c>
      <c r="BU18" s="171">
        <v>176</v>
      </c>
      <c r="BV18" s="171">
        <v>170</v>
      </c>
      <c r="BW18" s="171">
        <v>218</v>
      </c>
      <c r="BX18" s="171">
        <v>211</v>
      </c>
      <c r="BY18" s="171">
        <v>134</v>
      </c>
      <c r="BZ18" s="171">
        <v>169</v>
      </c>
      <c r="CA18" s="171">
        <v>183</v>
      </c>
      <c r="CB18" s="171">
        <v>184</v>
      </c>
      <c r="CC18" s="171">
        <v>143</v>
      </c>
      <c r="CD18" s="171">
        <v>164</v>
      </c>
      <c r="CE18" s="171">
        <v>148</v>
      </c>
      <c r="CF18" s="171">
        <v>213</v>
      </c>
      <c r="CG18" s="171">
        <v>170</v>
      </c>
      <c r="CH18" s="171">
        <v>177</v>
      </c>
      <c r="CI18" s="171">
        <v>130</v>
      </c>
      <c r="CJ18" s="171">
        <v>175</v>
      </c>
      <c r="CK18" s="171">
        <v>189</v>
      </c>
      <c r="CL18" s="171">
        <v>170</v>
      </c>
      <c r="CM18" s="171">
        <v>138</v>
      </c>
      <c r="CN18" s="171">
        <v>180</v>
      </c>
      <c r="CO18" s="171">
        <v>121</v>
      </c>
      <c r="CP18" s="171">
        <v>166</v>
      </c>
      <c r="CQ18" s="171">
        <v>211</v>
      </c>
      <c r="CR18" s="171">
        <v>163</v>
      </c>
      <c r="CS18" s="171">
        <v>128</v>
      </c>
      <c r="CT18" s="171">
        <v>116</v>
      </c>
      <c r="CU18" s="171">
        <v>151</v>
      </c>
      <c r="CV18" s="171">
        <v>153</v>
      </c>
      <c r="CW18" s="171">
        <v>187</v>
      </c>
      <c r="CX18" s="171">
        <v>177</v>
      </c>
      <c r="CY18" s="171">
        <v>152</v>
      </c>
      <c r="CZ18" s="171">
        <v>166</v>
      </c>
      <c r="DA18" s="171">
        <v>202</v>
      </c>
      <c r="DB18" s="171">
        <v>148</v>
      </c>
      <c r="DC18" s="171">
        <v>147</v>
      </c>
      <c r="DD18" s="171">
        <v>151</v>
      </c>
      <c r="DE18" s="171">
        <v>125</v>
      </c>
      <c r="DF18" s="171">
        <v>163</v>
      </c>
      <c r="DG18" s="171">
        <v>145</v>
      </c>
      <c r="DH18" s="171">
        <v>153</v>
      </c>
      <c r="DI18" s="171">
        <v>160</v>
      </c>
      <c r="DJ18" s="171">
        <v>145</v>
      </c>
      <c r="DK18" s="171">
        <v>171</v>
      </c>
      <c r="DL18" s="171">
        <v>163</v>
      </c>
      <c r="DM18" s="171">
        <v>164</v>
      </c>
    </row>
    <row r="19" spans="1:68" ht="15">
      <c r="A19" s="217">
        <v>15</v>
      </c>
      <c r="B19" s="199">
        <f t="shared" si="0"/>
        <v>11</v>
      </c>
      <c r="C19" s="200" t="s">
        <v>4</v>
      </c>
      <c r="D19" s="218" t="s">
        <v>113</v>
      </c>
      <c r="E19" s="201">
        <f t="shared" si="1"/>
        <v>193</v>
      </c>
      <c r="F19" s="202">
        <v>166.98</v>
      </c>
      <c r="G19" s="203">
        <f t="shared" si="2"/>
        <v>193.45</v>
      </c>
      <c r="H19" s="204">
        <f t="shared" si="3"/>
        <v>20</v>
      </c>
      <c r="I19" s="205">
        <v>187</v>
      </c>
      <c r="J19" s="206">
        <v>195</v>
      </c>
      <c r="K19" s="206">
        <v>154</v>
      </c>
      <c r="L19" s="206">
        <v>204</v>
      </c>
      <c r="M19" s="206">
        <v>203</v>
      </c>
      <c r="N19" s="206">
        <v>147</v>
      </c>
      <c r="O19" s="206">
        <v>193</v>
      </c>
      <c r="P19" s="206">
        <v>247</v>
      </c>
      <c r="Q19" s="206">
        <v>222</v>
      </c>
      <c r="R19" s="206">
        <v>190</v>
      </c>
      <c r="S19" s="206">
        <v>215</v>
      </c>
      <c r="T19" s="206">
        <v>180</v>
      </c>
      <c r="U19" s="206">
        <v>242</v>
      </c>
      <c r="V19" s="206">
        <v>170</v>
      </c>
      <c r="W19" s="206">
        <v>247</v>
      </c>
      <c r="X19" s="206">
        <v>203</v>
      </c>
      <c r="Y19" s="206">
        <v>177</v>
      </c>
      <c r="Z19" s="206">
        <v>166</v>
      </c>
      <c r="AA19" s="206">
        <v>199</v>
      </c>
      <c r="AB19" s="207">
        <v>128</v>
      </c>
      <c r="AC19" s="220">
        <v>249</v>
      </c>
      <c r="AD19" s="221">
        <v>156</v>
      </c>
      <c r="AE19" s="221">
        <v>200</v>
      </c>
      <c r="AF19" s="221">
        <v>200</v>
      </c>
      <c r="AG19" s="221">
        <v>175</v>
      </c>
      <c r="AH19" s="211">
        <v>200</v>
      </c>
      <c r="AI19" s="211">
        <v>148</v>
      </c>
      <c r="AJ19" s="211">
        <v>184</v>
      </c>
      <c r="AK19" s="211">
        <v>193</v>
      </c>
      <c r="AL19" s="211">
        <v>222</v>
      </c>
      <c r="AM19" s="211">
        <v>191</v>
      </c>
      <c r="AN19" s="211">
        <v>203</v>
      </c>
      <c r="AO19" s="211">
        <v>164</v>
      </c>
      <c r="AP19" s="211">
        <v>197</v>
      </c>
      <c r="AQ19" s="211">
        <v>187</v>
      </c>
      <c r="AR19" s="211">
        <v>177</v>
      </c>
      <c r="AS19" s="211">
        <v>191</v>
      </c>
      <c r="AT19" s="211">
        <v>183</v>
      </c>
      <c r="AU19" s="211">
        <v>204</v>
      </c>
      <c r="AV19" s="211">
        <v>232</v>
      </c>
      <c r="AW19" s="211">
        <v>209</v>
      </c>
      <c r="AX19" s="211">
        <v>165</v>
      </c>
      <c r="AY19" s="211">
        <v>127</v>
      </c>
      <c r="AZ19" s="211">
        <v>181</v>
      </c>
      <c r="BA19" s="211">
        <v>208</v>
      </c>
      <c r="BB19" s="211">
        <v>198</v>
      </c>
      <c r="BC19" s="211">
        <v>231</v>
      </c>
      <c r="BD19" s="211">
        <v>198</v>
      </c>
      <c r="BE19" s="211">
        <v>184</v>
      </c>
      <c r="BF19" s="211">
        <v>147</v>
      </c>
      <c r="BG19" s="211">
        <v>153</v>
      </c>
      <c r="BH19" s="211"/>
      <c r="BI19" s="211"/>
      <c r="BJ19" s="211"/>
      <c r="BK19" s="211"/>
      <c r="BL19" s="211"/>
      <c r="BM19" s="211"/>
      <c r="BN19" s="211"/>
      <c r="BO19" s="211"/>
      <c r="BP19" s="211"/>
    </row>
    <row r="20" spans="1:125" ht="15">
      <c r="A20" s="198">
        <v>16</v>
      </c>
      <c r="B20" s="199">
        <f t="shared" si="0"/>
        <v>21</v>
      </c>
      <c r="C20" s="200" t="s">
        <v>16</v>
      </c>
      <c r="D20" s="218" t="s">
        <v>113</v>
      </c>
      <c r="E20" s="201">
        <f t="shared" si="1"/>
        <v>179</v>
      </c>
      <c r="F20" s="202">
        <v>178.34</v>
      </c>
      <c r="G20" s="203">
        <f t="shared" si="2"/>
        <v>179.1</v>
      </c>
      <c r="H20" s="204">
        <f t="shared" si="3"/>
        <v>20</v>
      </c>
      <c r="I20" s="205">
        <v>168</v>
      </c>
      <c r="J20" s="206">
        <v>171</v>
      </c>
      <c r="K20" s="206">
        <v>166</v>
      </c>
      <c r="L20" s="206">
        <v>217</v>
      </c>
      <c r="M20" s="206">
        <v>182</v>
      </c>
      <c r="N20" s="206">
        <v>197</v>
      </c>
      <c r="O20" s="206">
        <v>200</v>
      </c>
      <c r="P20" s="206">
        <v>165</v>
      </c>
      <c r="Q20" s="206">
        <v>140</v>
      </c>
      <c r="R20" s="206">
        <v>168</v>
      </c>
      <c r="S20" s="206">
        <v>144</v>
      </c>
      <c r="T20" s="206">
        <v>151</v>
      </c>
      <c r="U20" s="206">
        <v>165</v>
      </c>
      <c r="V20" s="206">
        <v>172</v>
      </c>
      <c r="W20" s="206">
        <v>207</v>
      </c>
      <c r="X20" s="206">
        <v>181</v>
      </c>
      <c r="Y20" s="206">
        <v>177</v>
      </c>
      <c r="Z20" s="206">
        <v>200</v>
      </c>
      <c r="AA20" s="206">
        <v>212</v>
      </c>
      <c r="AB20" s="207">
        <v>199</v>
      </c>
      <c r="AC20" s="220">
        <v>154</v>
      </c>
      <c r="AD20" s="221">
        <v>225</v>
      </c>
      <c r="AE20" s="221">
        <v>161</v>
      </c>
      <c r="AF20" s="221">
        <v>189</v>
      </c>
      <c r="AG20" s="221">
        <v>156</v>
      </c>
      <c r="AH20" s="211">
        <v>138</v>
      </c>
      <c r="AI20" s="211">
        <v>189</v>
      </c>
      <c r="AJ20" s="211">
        <v>166</v>
      </c>
      <c r="AK20" s="211">
        <v>158</v>
      </c>
      <c r="AL20" s="211">
        <v>204</v>
      </c>
      <c r="AM20" s="211">
        <v>234</v>
      </c>
      <c r="AN20" s="211">
        <v>182</v>
      </c>
      <c r="AO20" s="211">
        <v>159</v>
      </c>
      <c r="AP20" s="211">
        <v>172</v>
      </c>
      <c r="AQ20" s="211">
        <v>143</v>
      </c>
      <c r="AR20" s="211">
        <v>244</v>
      </c>
      <c r="AS20" s="211">
        <v>155</v>
      </c>
      <c r="AT20" s="211">
        <v>169</v>
      </c>
      <c r="AU20" s="211">
        <v>197</v>
      </c>
      <c r="AV20" s="211">
        <v>234</v>
      </c>
      <c r="AW20" s="211">
        <v>192</v>
      </c>
      <c r="AX20" s="211">
        <v>146</v>
      </c>
      <c r="AY20" s="211">
        <v>220</v>
      </c>
      <c r="AZ20" s="211">
        <v>186</v>
      </c>
      <c r="BA20" s="211">
        <v>144</v>
      </c>
      <c r="BB20" s="211">
        <v>137</v>
      </c>
      <c r="BC20" s="211">
        <v>168</v>
      </c>
      <c r="BD20" s="211">
        <v>157</v>
      </c>
      <c r="BE20" s="211">
        <v>169</v>
      </c>
      <c r="BF20" s="211">
        <v>199</v>
      </c>
      <c r="BG20" s="211">
        <v>212</v>
      </c>
      <c r="BH20" s="211">
        <v>205</v>
      </c>
      <c r="BI20" s="211">
        <v>139</v>
      </c>
      <c r="BJ20" s="211">
        <v>228</v>
      </c>
      <c r="BK20" s="211">
        <v>155</v>
      </c>
      <c r="BL20" s="211">
        <v>173</v>
      </c>
      <c r="BM20" s="211">
        <v>198</v>
      </c>
      <c r="BN20" s="211">
        <v>200</v>
      </c>
      <c r="BO20" s="211">
        <v>159</v>
      </c>
      <c r="BP20" s="211">
        <v>225</v>
      </c>
      <c r="BQ20" s="171">
        <v>216</v>
      </c>
      <c r="BR20" s="212">
        <v>186</v>
      </c>
      <c r="BS20" s="212">
        <v>151</v>
      </c>
      <c r="BT20" s="171">
        <v>161</v>
      </c>
      <c r="BU20" s="171">
        <v>254</v>
      </c>
      <c r="BV20" s="171">
        <v>193</v>
      </c>
      <c r="BW20" s="171">
        <v>141</v>
      </c>
      <c r="BX20" s="171">
        <v>157</v>
      </c>
      <c r="BY20" s="171">
        <v>192</v>
      </c>
      <c r="BZ20" s="171">
        <v>216</v>
      </c>
      <c r="CA20" s="171">
        <v>185</v>
      </c>
      <c r="CB20" s="171">
        <v>194</v>
      </c>
      <c r="CC20" s="171">
        <v>175</v>
      </c>
      <c r="CD20" s="171">
        <v>224</v>
      </c>
      <c r="CE20" s="171">
        <v>192</v>
      </c>
      <c r="CF20" s="171">
        <v>206</v>
      </c>
      <c r="CG20" s="171">
        <v>178</v>
      </c>
      <c r="CH20" s="171">
        <v>254</v>
      </c>
      <c r="CI20" s="171">
        <v>179</v>
      </c>
      <c r="CJ20" s="171">
        <v>183</v>
      </c>
      <c r="CK20" s="171">
        <v>177</v>
      </c>
      <c r="CL20" s="171">
        <v>166</v>
      </c>
      <c r="CM20" s="171">
        <v>222</v>
      </c>
      <c r="CN20" s="171">
        <v>198</v>
      </c>
      <c r="CO20" s="171">
        <v>150</v>
      </c>
      <c r="CP20" s="171">
        <v>169</v>
      </c>
      <c r="CQ20" s="171">
        <v>135</v>
      </c>
      <c r="CR20" s="171">
        <v>173</v>
      </c>
      <c r="CS20" s="171">
        <v>176</v>
      </c>
      <c r="CT20" s="171">
        <v>181</v>
      </c>
      <c r="CU20" s="171">
        <v>174</v>
      </c>
      <c r="CV20" s="171">
        <v>232</v>
      </c>
      <c r="CW20" s="171">
        <v>169</v>
      </c>
      <c r="CX20" s="171">
        <v>185</v>
      </c>
      <c r="CY20" s="171">
        <v>188</v>
      </c>
      <c r="CZ20" s="171">
        <v>167</v>
      </c>
      <c r="DA20" s="171">
        <v>166</v>
      </c>
      <c r="DB20" s="171">
        <v>188</v>
      </c>
      <c r="DC20" s="171">
        <v>181</v>
      </c>
      <c r="DD20" s="171">
        <v>166</v>
      </c>
      <c r="DE20" s="171">
        <v>184</v>
      </c>
      <c r="DF20" s="171">
        <v>164</v>
      </c>
      <c r="DG20" s="171">
        <v>179</v>
      </c>
      <c r="DH20" s="171">
        <v>190</v>
      </c>
      <c r="DI20" s="171">
        <v>173</v>
      </c>
      <c r="DJ20" s="171">
        <v>220</v>
      </c>
      <c r="DK20" s="171">
        <v>152</v>
      </c>
      <c r="DL20" s="171">
        <v>181</v>
      </c>
      <c r="DM20" s="171">
        <v>164</v>
      </c>
      <c r="DN20" s="171">
        <v>169</v>
      </c>
      <c r="DO20" s="171">
        <v>160</v>
      </c>
      <c r="DP20" s="171">
        <v>166</v>
      </c>
      <c r="DQ20" s="171">
        <v>181</v>
      </c>
      <c r="DR20" s="171">
        <v>198</v>
      </c>
      <c r="DS20" s="171">
        <v>172</v>
      </c>
      <c r="DT20" s="171">
        <v>158</v>
      </c>
      <c r="DU20" s="171">
        <v>173</v>
      </c>
    </row>
    <row r="21" spans="1:169" ht="15">
      <c r="A21" s="198">
        <v>17</v>
      </c>
      <c r="B21" s="199">
        <f t="shared" si="0"/>
        <v>4</v>
      </c>
      <c r="C21" s="200" t="s">
        <v>0</v>
      </c>
      <c r="D21" s="218" t="s">
        <v>113</v>
      </c>
      <c r="E21" s="201">
        <f t="shared" si="1"/>
        <v>204</v>
      </c>
      <c r="F21" s="202">
        <v>172.54</v>
      </c>
      <c r="G21" s="203">
        <f t="shared" si="2"/>
        <v>204.35</v>
      </c>
      <c r="H21" s="204">
        <f t="shared" si="3"/>
        <v>20</v>
      </c>
      <c r="I21" s="213">
        <v>192</v>
      </c>
      <c r="J21" s="1">
        <v>279</v>
      </c>
      <c r="K21" s="1">
        <v>203</v>
      </c>
      <c r="L21" s="1">
        <v>214</v>
      </c>
      <c r="M21" s="1">
        <v>220</v>
      </c>
      <c r="N21" s="1">
        <v>221</v>
      </c>
      <c r="O21" s="1">
        <v>196</v>
      </c>
      <c r="P21" s="1">
        <v>162</v>
      </c>
      <c r="Q21" s="1">
        <v>163</v>
      </c>
      <c r="R21" s="1">
        <v>235</v>
      </c>
      <c r="S21" s="1">
        <v>204</v>
      </c>
      <c r="T21" s="1">
        <v>181</v>
      </c>
      <c r="U21" s="1">
        <v>256</v>
      </c>
      <c r="V21" s="1">
        <v>214</v>
      </c>
      <c r="W21" s="1">
        <v>212</v>
      </c>
      <c r="X21" s="1">
        <v>187</v>
      </c>
      <c r="Y21" s="1">
        <v>201</v>
      </c>
      <c r="Z21" s="1">
        <v>195</v>
      </c>
      <c r="AA21" s="1">
        <v>162</v>
      </c>
      <c r="AB21" s="214">
        <v>190</v>
      </c>
      <c r="AC21" s="231">
        <v>300</v>
      </c>
      <c r="AD21" s="210">
        <v>215</v>
      </c>
      <c r="AE21" s="210">
        <v>230</v>
      </c>
      <c r="AF21" s="210">
        <v>234</v>
      </c>
      <c r="AG21" s="210">
        <v>254</v>
      </c>
      <c r="AH21" s="210">
        <v>179</v>
      </c>
      <c r="AI21" s="216">
        <v>257</v>
      </c>
      <c r="AJ21" s="216">
        <v>192</v>
      </c>
      <c r="AK21" s="216">
        <v>160</v>
      </c>
      <c r="AL21" s="216">
        <v>206</v>
      </c>
      <c r="AM21" s="216">
        <v>207</v>
      </c>
      <c r="AN21" s="216">
        <v>229</v>
      </c>
      <c r="AO21" s="216">
        <v>173</v>
      </c>
      <c r="AP21" s="216">
        <v>161</v>
      </c>
      <c r="AQ21" s="216">
        <v>223</v>
      </c>
      <c r="AR21" s="216">
        <v>203</v>
      </c>
      <c r="AS21" s="216">
        <v>206</v>
      </c>
      <c r="AT21" s="216">
        <v>163</v>
      </c>
      <c r="AU21" s="216">
        <v>195</v>
      </c>
      <c r="AV21" s="216">
        <v>192</v>
      </c>
      <c r="AW21" s="216">
        <v>165</v>
      </c>
      <c r="AX21" s="216">
        <v>166</v>
      </c>
      <c r="AY21" s="216">
        <v>169</v>
      </c>
      <c r="AZ21" s="216">
        <v>130</v>
      </c>
      <c r="BA21" s="216">
        <v>209</v>
      </c>
      <c r="BB21" s="216">
        <v>212</v>
      </c>
      <c r="BC21" s="216">
        <v>237</v>
      </c>
      <c r="BD21" s="216">
        <v>184</v>
      </c>
      <c r="BE21" s="216">
        <v>190</v>
      </c>
      <c r="BF21" s="216">
        <v>209</v>
      </c>
      <c r="BG21" s="216">
        <v>167</v>
      </c>
      <c r="BH21" s="216">
        <v>201</v>
      </c>
      <c r="BI21" s="216">
        <v>223</v>
      </c>
      <c r="BJ21" s="216">
        <v>190</v>
      </c>
      <c r="BK21" s="216">
        <v>171</v>
      </c>
      <c r="BL21" s="216">
        <v>233</v>
      </c>
      <c r="BM21" s="216">
        <v>189</v>
      </c>
      <c r="BN21" s="216">
        <v>237</v>
      </c>
      <c r="BO21" s="216">
        <v>228</v>
      </c>
      <c r="BP21" s="216">
        <v>193</v>
      </c>
      <c r="BQ21" s="171">
        <v>224</v>
      </c>
      <c r="BR21" s="212">
        <v>205</v>
      </c>
      <c r="BS21" s="232">
        <v>236</v>
      </c>
      <c r="BT21" s="232">
        <v>183</v>
      </c>
      <c r="BU21" s="232">
        <v>145</v>
      </c>
      <c r="BV21" s="232">
        <v>191</v>
      </c>
      <c r="BW21" s="232">
        <v>174</v>
      </c>
      <c r="BX21" s="232">
        <v>150</v>
      </c>
      <c r="BY21" s="232">
        <v>185</v>
      </c>
      <c r="BZ21" s="233">
        <v>190</v>
      </c>
      <c r="CA21" s="171">
        <v>214</v>
      </c>
      <c r="CB21" s="171">
        <v>149</v>
      </c>
      <c r="CC21" s="171">
        <v>184</v>
      </c>
      <c r="CD21" s="171">
        <v>224</v>
      </c>
      <c r="CE21" s="171">
        <v>169</v>
      </c>
      <c r="CF21" s="171">
        <v>178</v>
      </c>
      <c r="CG21" s="171">
        <v>218</v>
      </c>
      <c r="CH21" s="171">
        <v>184</v>
      </c>
      <c r="CI21" s="171">
        <v>222</v>
      </c>
      <c r="CJ21" s="171">
        <v>201</v>
      </c>
      <c r="CK21" s="171">
        <v>246</v>
      </c>
      <c r="CL21" s="171">
        <v>173</v>
      </c>
      <c r="CM21" s="171">
        <v>211</v>
      </c>
      <c r="CN21" s="171">
        <v>165</v>
      </c>
      <c r="CO21" s="171">
        <v>237</v>
      </c>
      <c r="CP21" s="171">
        <v>173</v>
      </c>
      <c r="CQ21" s="171">
        <v>215</v>
      </c>
      <c r="CR21" s="171">
        <v>213</v>
      </c>
      <c r="CS21" s="171">
        <v>212</v>
      </c>
      <c r="CT21" s="171">
        <v>167</v>
      </c>
      <c r="CU21" s="171">
        <v>203</v>
      </c>
      <c r="CV21" s="171">
        <v>210</v>
      </c>
      <c r="CW21" s="171">
        <v>234</v>
      </c>
      <c r="CX21" s="171">
        <v>211</v>
      </c>
      <c r="CY21" s="171">
        <v>247</v>
      </c>
      <c r="CZ21" s="171">
        <v>179</v>
      </c>
      <c r="DA21" s="171">
        <v>208</v>
      </c>
      <c r="DB21" s="171">
        <v>139</v>
      </c>
      <c r="DC21" s="171">
        <v>193</v>
      </c>
      <c r="DD21" s="171">
        <v>169</v>
      </c>
      <c r="DE21" s="171">
        <v>195</v>
      </c>
      <c r="DF21" s="171">
        <v>182</v>
      </c>
      <c r="DG21" s="171">
        <v>190</v>
      </c>
      <c r="DH21" s="171">
        <v>196</v>
      </c>
      <c r="DI21" s="171">
        <v>201</v>
      </c>
      <c r="DJ21" s="171">
        <v>190</v>
      </c>
      <c r="DK21" s="171">
        <v>179</v>
      </c>
      <c r="DL21" s="171">
        <v>188</v>
      </c>
      <c r="DM21" s="171">
        <v>216</v>
      </c>
      <c r="DN21" s="171">
        <v>184</v>
      </c>
      <c r="DO21" s="171">
        <v>170</v>
      </c>
      <c r="DP21" s="171">
        <v>246</v>
      </c>
      <c r="DQ21" s="171">
        <v>153</v>
      </c>
      <c r="DR21" s="171">
        <v>238</v>
      </c>
      <c r="DS21" s="171">
        <v>210</v>
      </c>
      <c r="DT21" s="171">
        <v>256</v>
      </c>
      <c r="DU21" s="171">
        <v>253</v>
      </c>
      <c r="DV21" s="171">
        <v>200</v>
      </c>
      <c r="DW21" s="171">
        <v>219</v>
      </c>
      <c r="DX21" s="171">
        <v>180</v>
      </c>
      <c r="DY21" s="171">
        <v>201</v>
      </c>
      <c r="DZ21" s="171">
        <v>214</v>
      </c>
      <c r="EA21" s="171">
        <v>204</v>
      </c>
      <c r="EB21" s="171">
        <v>216</v>
      </c>
      <c r="EC21" s="171">
        <v>175</v>
      </c>
      <c r="ED21" s="171">
        <v>227</v>
      </c>
      <c r="EE21" s="171">
        <v>254</v>
      </c>
      <c r="EF21" s="171">
        <v>191</v>
      </c>
      <c r="EG21" s="171">
        <v>202</v>
      </c>
      <c r="EH21" s="171">
        <v>217</v>
      </c>
      <c r="EI21" s="171">
        <v>170</v>
      </c>
      <c r="EJ21" s="171">
        <v>161</v>
      </c>
      <c r="EK21" s="171">
        <v>189</v>
      </c>
      <c r="EL21" s="171">
        <v>215</v>
      </c>
      <c r="EM21" s="171">
        <v>182</v>
      </c>
      <c r="EN21" s="171">
        <v>167</v>
      </c>
      <c r="EO21" s="171">
        <v>195</v>
      </c>
      <c r="EP21" s="171">
        <v>217</v>
      </c>
      <c r="EQ21" s="171">
        <v>183</v>
      </c>
      <c r="ER21" s="171">
        <v>185</v>
      </c>
      <c r="ES21" s="171">
        <v>148</v>
      </c>
      <c r="ET21" s="171">
        <v>162</v>
      </c>
      <c r="EU21" s="171">
        <v>157</v>
      </c>
      <c r="EV21" s="171">
        <v>179</v>
      </c>
      <c r="EW21" s="171">
        <v>155</v>
      </c>
      <c r="EX21" s="171">
        <v>174</v>
      </c>
      <c r="EY21" s="171">
        <v>209</v>
      </c>
      <c r="EZ21" s="171">
        <v>183</v>
      </c>
      <c r="FA21" s="171">
        <v>147</v>
      </c>
      <c r="FB21" s="171">
        <v>186</v>
      </c>
      <c r="FC21" s="171">
        <v>148</v>
      </c>
      <c r="FD21" s="171">
        <v>149</v>
      </c>
      <c r="FE21" s="171">
        <v>137</v>
      </c>
      <c r="FF21" s="171">
        <v>203</v>
      </c>
      <c r="FG21" s="171">
        <v>147</v>
      </c>
      <c r="FH21" s="171">
        <v>231</v>
      </c>
      <c r="FI21" s="171">
        <v>183</v>
      </c>
      <c r="FJ21" s="171">
        <v>164</v>
      </c>
      <c r="FK21" s="171">
        <v>164</v>
      </c>
      <c r="FL21" s="171">
        <v>210</v>
      </c>
      <c r="FM21" s="171">
        <v>199</v>
      </c>
    </row>
    <row r="22" spans="1:165" ht="15">
      <c r="A22" s="217">
        <v>18</v>
      </c>
      <c r="B22" s="199">
        <f t="shared" si="0"/>
        <v>28</v>
      </c>
      <c r="C22" s="200" t="s">
        <v>33</v>
      </c>
      <c r="D22" s="218" t="s">
        <v>116</v>
      </c>
      <c r="E22" s="201">
        <f t="shared" si="1"/>
        <v>169</v>
      </c>
      <c r="F22" s="202">
        <v>168.32</v>
      </c>
      <c r="G22" s="203">
        <f t="shared" si="2"/>
        <v>169.45</v>
      </c>
      <c r="H22" s="204">
        <f t="shared" si="3"/>
        <v>20</v>
      </c>
      <c r="I22" s="213">
        <v>175</v>
      </c>
      <c r="J22" s="1">
        <v>162</v>
      </c>
      <c r="K22" s="1">
        <v>179</v>
      </c>
      <c r="L22" s="1">
        <v>145</v>
      </c>
      <c r="M22" s="1">
        <v>166</v>
      </c>
      <c r="N22" s="1">
        <v>177</v>
      </c>
      <c r="O22" s="1">
        <v>201</v>
      </c>
      <c r="P22" s="1">
        <v>148</v>
      </c>
      <c r="Q22" s="1">
        <v>187</v>
      </c>
      <c r="R22" s="1">
        <v>161</v>
      </c>
      <c r="S22" s="1">
        <v>154</v>
      </c>
      <c r="T22" s="1">
        <v>160</v>
      </c>
      <c r="U22" s="1">
        <v>184</v>
      </c>
      <c r="V22" s="1">
        <v>151</v>
      </c>
      <c r="W22" s="1">
        <v>158</v>
      </c>
      <c r="X22" s="1">
        <v>185</v>
      </c>
      <c r="Y22" s="1">
        <v>156</v>
      </c>
      <c r="Z22" s="1">
        <v>220</v>
      </c>
      <c r="AA22" s="1">
        <v>186</v>
      </c>
      <c r="AB22" s="214">
        <v>134</v>
      </c>
      <c r="AC22" s="231">
        <v>150</v>
      </c>
      <c r="AD22" s="210">
        <v>145</v>
      </c>
      <c r="AE22" s="210">
        <v>130</v>
      </c>
      <c r="AF22" s="210">
        <v>151</v>
      </c>
      <c r="AG22" s="210">
        <v>205</v>
      </c>
      <c r="AH22" s="210">
        <v>202</v>
      </c>
      <c r="AI22" s="216">
        <v>192</v>
      </c>
      <c r="AJ22" s="216">
        <v>178</v>
      </c>
      <c r="AK22" s="216">
        <v>187</v>
      </c>
      <c r="AL22" s="216">
        <v>186</v>
      </c>
      <c r="AM22" s="216">
        <v>143</v>
      </c>
      <c r="AN22" s="216">
        <v>161</v>
      </c>
      <c r="AO22" s="216">
        <v>170</v>
      </c>
      <c r="AP22" s="216">
        <v>185</v>
      </c>
      <c r="AQ22" s="216">
        <v>188</v>
      </c>
      <c r="AR22" s="216">
        <v>184</v>
      </c>
      <c r="AS22" s="216">
        <v>173</v>
      </c>
      <c r="AT22" s="216">
        <v>215</v>
      </c>
      <c r="AU22" s="216">
        <v>146</v>
      </c>
      <c r="AV22" s="216">
        <v>130</v>
      </c>
      <c r="AW22" s="216">
        <v>179</v>
      </c>
      <c r="AX22" s="216">
        <v>176</v>
      </c>
      <c r="AY22" s="216">
        <v>156</v>
      </c>
      <c r="AZ22" s="216">
        <v>168</v>
      </c>
      <c r="BA22" s="216">
        <v>131</v>
      </c>
      <c r="BB22" s="216">
        <v>142</v>
      </c>
      <c r="BC22" s="216">
        <v>156</v>
      </c>
      <c r="BD22" s="216">
        <v>145</v>
      </c>
      <c r="BE22" s="216">
        <v>152</v>
      </c>
      <c r="BF22" s="216">
        <v>202</v>
      </c>
      <c r="BG22" s="216">
        <v>151</v>
      </c>
      <c r="BH22" s="216">
        <v>181</v>
      </c>
      <c r="BI22" s="216">
        <v>209</v>
      </c>
      <c r="BJ22" s="216">
        <v>174</v>
      </c>
      <c r="BK22" s="216">
        <v>212</v>
      </c>
      <c r="BL22" s="216">
        <v>174</v>
      </c>
      <c r="BM22" s="216">
        <v>175</v>
      </c>
      <c r="BN22" s="216">
        <v>163</v>
      </c>
      <c r="BO22" s="216">
        <v>167</v>
      </c>
      <c r="BP22" s="216">
        <v>179</v>
      </c>
      <c r="BQ22" s="171">
        <v>122</v>
      </c>
      <c r="BR22" s="212">
        <v>162</v>
      </c>
      <c r="BS22" s="212">
        <v>176</v>
      </c>
      <c r="BT22" s="212">
        <v>147</v>
      </c>
      <c r="BU22" s="171">
        <v>172</v>
      </c>
      <c r="BV22" s="171">
        <v>148</v>
      </c>
      <c r="BW22" s="171">
        <v>141</v>
      </c>
      <c r="BX22" s="171">
        <v>178</v>
      </c>
      <c r="BY22" s="171">
        <v>193</v>
      </c>
      <c r="BZ22" s="171">
        <v>148</v>
      </c>
      <c r="CA22" s="171">
        <v>197</v>
      </c>
      <c r="CB22" s="171">
        <v>225</v>
      </c>
      <c r="CC22" s="171">
        <v>138</v>
      </c>
      <c r="CD22" s="171">
        <v>137</v>
      </c>
      <c r="CE22" s="171">
        <v>181</v>
      </c>
      <c r="CF22" s="171">
        <v>158</v>
      </c>
      <c r="CG22" s="171">
        <v>161</v>
      </c>
      <c r="CH22" s="171">
        <v>158</v>
      </c>
      <c r="CI22" s="171">
        <v>193</v>
      </c>
      <c r="CJ22" s="171">
        <v>120</v>
      </c>
      <c r="CK22" s="171">
        <v>169</v>
      </c>
      <c r="CL22" s="171">
        <v>137</v>
      </c>
      <c r="CM22" s="171">
        <v>190</v>
      </c>
      <c r="CN22" s="171">
        <v>169</v>
      </c>
      <c r="CO22" s="171">
        <v>165</v>
      </c>
      <c r="CP22" s="171">
        <v>204</v>
      </c>
      <c r="CQ22" s="171">
        <v>184</v>
      </c>
      <c r="CR22" s="171">
        <v>136</v>
      </c>
      <c r="CS22" s="171">
        <v>167</v>
      </c>
      <c r="CT22" s="171">
        <v>159</v>
      </c>
      <c r="CU22" s="171">
        <v>152</v>
      </c>
      <c r="CV22" s="171">
        <v>178</v>
      </c>
      <c r="CW22" s="171">
        <v>190</v>
      </c>
      <c r="CX22" s="171">
        <v>186</v>
      </c>
      <c r="CY22" s="171">
        <v>146</v>
      </c>
      <c r="CZ22" s="171">
        <v>158</v>
      </c>
      <c r="DA22" s="171">
        <v>135</v>
      </c>
      <c r="DB22" s="171">
        <v>145</v>
      </c>
      <c r="DC22" s="171">
        <v>148</v>
      </c>
      <c r="DD22" s="171">
        <v>152</v>
      </c>
      <c r="DE22" s="171">
        <v>192</v>
      </c>
      <c r="DF22" s="171">
        <v>150</v>
      </c>
      <c r="DG22" s="171">
        <v>215</v>
      </c>
      <c r="DH22" s="171">
        <v>162</v>
      </c>
      <c r="DI22" s="171">
        <v>165</v>
      </c>
      <c r="DJ22" s="171">
        <v>176</v>
      </c>
      <c r="DK22" s="171">
        <v>155</v>
      </c>
      <c r="DL22" s="171">
        <v>141</v>
      </c>
      <c r="DM22" s="171">
        <v>151</v>
      </c>
      <c r="DN22" s="171">
        <v>191</v>
      </c>
      <c r="DO22" s="171">
        <v>196</v>
      </c>
      <c r="DP22" s="171">
        <v>138</v>
      </c>
      <c r="DQ22" s="171">
        <v>172</v>
      </c>
      <c r="DR22" s="171">
        <v>172</v>
      </c>
      <c r="DS22" s="171">
        <v>171</v>
      </c>
      <c r="DT22" s="171">
        <v>156</v>
      </c>
      <c r="DU22" s="171">
        <v>140</v>
      </c>
      <c r="DV22" s="171">
        <v>158</v>
      </c>
      <c r="DW22" s="171">
        <v>189</v>
      </c>
      <c r="DX22" s="171">
        <v>166</v>
      </c>
      <c r="DY22" s="171">
        <v>112</v>
      </c>
      <c r="DZ22" s="171">
        <v>122</v>
      </c>
      <c r="EA22" s="171">
        <v>167</v>
      </c>
      <c r="EB22" s="171">
        <v>205</v>
      </c>
      <c r="EC22" s="171">
        <v>143</v>
      </c>
      <c r="ED22" s="171">
        <v>195</v>
      </c>
      <c r="EE22" s="171">
        <v>165</v>
      </c>
      <c r="EF22" s="171">
        <v>183</v>
      </c>
      <c r="EG22" s="171">
        <v>219</v>
      </c>
      <c r="EH22" s="171">
        <v>175</v>
      </c>
      <c r="EI22" s="171">
        <v>182</v>
      </c>
      <c r="EJ22" s="171">
        <v>173</v>
      </c>
      <c r="EK22" s="171">
        <v>150</v>
      </c>
      <c r="EL22" s="171">
        <v>153</v>
      </c>
      <c r="EM22" s="171">
        <v>194</v>
      </c>
      <c r="EN22" s="171">
        <v>149</v>
      </c>
      <c r="EO22" s="171">
        <v>151</v>
      </c>
      <c r="EP22" s="171">
        <v>156</v>
      </c>
      <c r="EQ22" s="171">
        <v>201</v>
      </c>
      <c r="ER22" s="171">
        <v>185</v>
      </c>
      <c r="ES22" s="171">
        <v>188</v>
      </c>
      <c r="ET22" s="171">
        <v>170</v>
      </c>
      <c r="EU22" s="171">
        <v>198</v>
      </c>
      <c r="EV22" s="171">
        <v>192</v>
      </c>
      <c r="EW22" s="171">
        <v>196</v>
      </c>
      <c r="EX22" s="171">
        <v>142</v>
      </c>
      <c r="EY22" s="171">
        <v>158</v>
      </c>
      <c r="EZ22" s="171">
        <v>185</v>
      </c>
      <c r="FA22" s="171">
        <v>164</v>
      </c>
      <c r="FB22" s="171">
        <v>172</v>
      </c>
      <c r="FC22" s="171">
        <v>194</v>
      </c>
      <c r="FD22" s="171">
        <v>162</v>
      </c>
      <c r="FE22" s="171">
        <v>158</v>
      </c>
      <c r="FF22" s="171">
        <v>189</v>
      </c>
      <c r="FG22" s="171">
        <v>152</v>
      </c>
      <c r="FH22" s="171">
        <v>189</v>
      </c>
      <c r="FI22" s="171">
        <v>152</v>
      </c>
    </row>
    <row r="23" spans="1:88" ht="15">
      <c r="A23" s="198">
        <v>19</v>
      </c>
      <c r="B23" s="199">
        <f t="shared" si="0"/>
        <v>11</v>
      </c>
      <c r="C23" s="200" t="s">
        <v>31</v>
      </c>
      <c r="D23" s="218" t="s">
        <v>113</v>
      </c>
      <c r="E23" s="201">
        <f t="shared" si="1"/>
        <v>194</v>
      </c>
      <c r="F23" s="202">
        <v>190.92</v>
      </c>
      <c r="G23" s="203">
        <f t="shared" si="2"/>
        <v>194.95</v>
      </c>
      <c r="H23" s="204">
        <f t="shared" si="3"/>
        <v>20</v>
      </c>
      <c r="I23" s="213">
        <v>174</v>
      </c>
      <c r="J23" s="1">
        <v>202</v>
      </c>
      <c r="K23" s="1">
        <v>247</v>
      </c>
      <c r="L23" s="1">
        <v>188</v>
      </c>
      <c r="M23" s="1">
        <v>222</v>
      </c>
      <c r="N23" s="1">
        <v>204</v>
      </c>
      <c r="O23" s="1">
        <v>211</v>
      </c>
      <c r="P23" s="1">
        <v>172</v>
      </c>
      <c r="Q23" s="1">
        <v>208</v>
      </c>
      <c r="R23" s="1">
        <v>211</v>
      </c>
      <c r="S23" s="1">
        <v>216</v>
      </c>
      <c r="T23" s="1">
        <v>134</v>
      </c>
      <c r="U23" s="1">
        <v>173</v>
      </c>
      <c r="V23" s="1">
        <v>168</v>
      </c>
      <c r="W23" s="1">
        <v>176</v>
      </c>
      <c r="X23" s="1">
        <v>172</v>
      </c>
      <c r="Y23" s="1">
        <v>201</v>
      </c>
      <c r="Z23" s="1">
        <v>181</v>
      </c>
      <c r="AA23" s="1">
        <v>201</v>
      </c>
      <c r="AB23" s="214">
        <v>238</v>
      </c>
      <c r="AC23" s="215">
        <v>159</v>
      </c>
      <c r="AD23" s="216">
        <v>201</v>
      </c>
      <c r="AE23" s="216">
        <v>251</v>
      </c>
      <c r="AF23" s="216">
        <v>227</v>
      </c>
      <c r="AG23" s="216">
        <v>245</v>
      </c>
      <c r="AH23" s="216">
        <v>174</v>
      </c>
      <c r="AI23" s="216">
        <v>176</v>
      </c>
      <c r="AJ23" s="216">
        <v>180</v>
      </c>
      <c r="AK23" s="216">
        <v>236</v>
      </c>
      <c r="AL23" s="216">
        <v>227</v>
      </c>
      <c r="AM23" s="216">
        <v>243</v>
      </c>
      <c r="AN23" s="216">
        <v>146</v>
      </c>
      <c r="AO23" s="216">
        <v>185</v>
      </c>
      <c r="AP23" s="216">
        <v>166</v>
      </c>
      <c r="AQ23" s="216">
        <v>161</v>
      </c>
      <c r="AR23" s="216">
        <v>135</v>
      </c>
      <c r="AS23" s="216">
        <v>184</v>
      </c>
      <c r="AT23" s="216">
        <v>200</v>
      </c>
      <c r="AU23" s="216">
        <v>201</v>
      </c>
      <c r="AV23" s="216">
        <v>172</v>
      </c>
      <c r="AW23" s="216">
        <v>164</v>
      </c>
      <c r="AX23" s="216">
        <v>204</v>
      </c>
      <c r="AY23" s="216">
        <v>183</v>
      </c>
      <c r="AZ23" s="216">
        <v>202</v>
      </c>
      <c r="BA23" s="216">
        <v>202</v>
      </c>
      <c r="BB23" s="216">
        <v>200</v>
      </c>
      <c r="BC23" s="216">
        <v>217</v>
      </c>
      <c r="BD23" s="216">
        <v>219</v>
      </c>
      <c r="BE23" s="216">
        <v>198</v>
      </c>
      <c r="BF23" s="216">
        <v>217</v>
      </c>
      <c r="BG23" s="216">
        <v>204</v>
      </c>
      <c r="BH23" s="216">
        <v>203</v>
      </c>
      <c r="BI23" s="216">
        <v>170</v>
      </c>
      <c r="BJ23" s="216">
        <v>215</v>
      </c>
      <c r="BK23" s="216">
        <v>181</v>
      </c>
      <c r="BL23" s="216">
        <v>157</v>
      </c>
      <c r="BM23" s="216">
        <v>267</v>
      </c>
      <c r="BN23" s="216">
        <v>171</v>
      </c>
      <c r="BO23" s="216">
        <v>242</v>
      </c>
      <c r="BP23" s="216">
        <v>182</v>
      </c>
      <c r="BQ23" s="212">
        <v>179</v>
      </c>
      <c r="BR23" s="212">
        <v>232</v>
      </c>
      <c r="BS23" s="212">
        <v>219</v>
      </c>
      <c r="BT23" s="212">
        <v>182</v>
      </c>
      <c r="BU23" s="171">
        <v>174</v>
      </c>
      <c r="BV23" s="171">
        <v>170</v>
      </c>
      <c r="BW23" s="171">
        <v>171</v>
      </c>
      <c r="BX23" s="171">
        <v>164</v>
      </c>
      <c r="BY23" s="171">
        <v>171</v>
      </c>
      <c r="BZ23" s="171">
        <v>201</v>
      </c>
      <c r="CA23" s="171">
        <v>229</v>
      </c>
      <c r="CB23" s="171">
        <v>195</v>
      </c>
      <c r="CC23" s="171">
        <v>247</v>
      </c>
      <c r="CD23" s="171">
        <v>193</v>
      </c>
      <c r="CE23" s="171">
        <v>224</v>
      </c>
      <c r="CF23" s="171">
        <v>159</v>
      </c>
      <c r="CG23" s="171">
        <v>175</v>
      </c>
      <c r="CH23" s="171">
        <v>224</v>
      </c>
      <c r="CI23" s="171">
        <v>212</v>
      </c>
      <c r="CJ23" s="171">
        <v>199</v>
      </c>
    </row>
    <row r="24" spans="1:161" ht="15">
      <c r="A24" s="198">
        <v>20</v>
      </c>
      <c r="B24" s="199">
        <f t="shared" si="0"/>
        <v>19</v>
      </c>
      <c r="C24" s="200" t="s">
        <v>32</v>
      </c>
      <c r="D24" s="218" t="s">
        <v>113</v>
      </c>
      <c r="E24" s="201">
        <f t="shared" si="1"/>
        <v>182</v>
      </c>
      <c r="F24" s="202">
        <v>177.36</v>
      </c>
      <c r="G24" s="203">
        <f t="shared" si="2"/>
        <v>182.35</v>
      </c>
      <c r="H24" s="204">
        <f t="shared" si="3"/>
        <v>20</v>
      </c>
      <c r="I24" s="205">
        <v>191</v>
      </c>
      <c r="J24" s="206">
        <v>192</v>
      </c>
      <c r="K24" s="206">
        <v>181</v>
      </c>
      <c r="L24" s="206">
        <v>201</v>
      </c>
      <c r="M24" s="206">
        <v>199</v>
      </c>
      <c r="N24" s="206">
        <v>171</v>
      </c>
      <c r="O24" s="206">
        <v>238</v>
      </c>
      <c r="P24" s="206">
        <v>192</v>
      </c>
      <c r="Q24" s="206">
        <v>171</v>
      </c>
      <c r="R24" s="206">
        <v>171</v>
      </c>
      <c r="S24" s="206">
        <v>154</v>
      </c>
      <c r="T24" s="206">
        <v>177</v>
      </c>
      <c r="U24" s="206">
        <v>212</v>
      </c>
      <c r="V24" s="206">
        <v>144</v>
      </c>
      <c r="W24" s="206">
        <v>178</v>
      </c>
      <c r="X24" s="206">
        <v>186</v>
      </c>
      <c r="Y24" s="206">
        <v>168</v>
      </c>
      <c r="Z24" s="206">
        <v>151</v>
      </c>
      <c r="AA24" s="206">
        <v>202</v>
      </c>
      <c r="AB24" s="207">
        <v>168</v>
      </c>
      <c r="AC24" s="208">
        <v>234</v>
      </c>
      <c r="AD24" s="209">
        <v>136</v>
      </c>
      <c r="AE24" s="209">
        <v>139</v>
      </c>
      <c r="AF24" s="209">
        <v>168</v>
      </c>
      <c r="AG24" s="209">
        <v>163</v>
      </c>
      <c r="AH24" s="210">
        <v>182</v>
      </c>
      <c r="AI24" s="211">
        <v>161</v>
      </c>
      <c r="AJ24" s="211">
        <v>153</v>
      </c>
      <c r="AK24" s="211">
        <v>211</v>
      </c>
      <c r="AL24" s="211">
        <v>192</v>
      </c>
      <c r="AM24" s="211">
        <v>190</v>
      </c>
      <c r="AN24" s="211">
        <v>171</v>
      </c>
      <c r="AO24" s="211">
        <v>172</v>
      </c>
      <c r="AP24" s="211">
        <v>215</v>
      </c>
      <c r="AQ24" s="211">
        <v>189</v>
      </c>
      <c r="AR24" s="211">
        <v>182</v>
      </c>
      <c r="AS24" s="211">
        <v>164</v>
      </c>
      <c r="AT24" s="211">
        <v>243</v>
      </c>
      <c r="AU24" s="211">
        <v>209</v>
      </c>
      <c r="AV24" s="211">
        <v>166</v>
      </c>
      <c r="AW24" s="211">
        <v>178</v>
      </c>
      <c r="AX24" s="211">
        <v>208</v>
      </c>
      <c r="AY24" s="211">
        <v>191</v>
      </c>
      <c r="AZ24" s="211">
        <v>224</v>
      </c>
      <c r="BA24" s="211">
        <v>151</v>
      </c>
      <c r="BB24" s="211">
        <v>200</v>
      </c>
      <c r="BC24" s="211">
        <v>192</v>
      </c>
      <c r="BD24" s="211">
        <v>151</v>
      </c>
      <c r="BE24" s="211">
        <v>190</v>
      </c>
      <c r="BF24" s="211">
        <v>159</v>
      </c>
      <c r="BG24" s="211">
        <v>171</v>
      </c>
      <c r="BH24" s="211">
        <v>150</v>
      </c>
      <c r="BI24" s="211">
        <v>153</v>
      </c>
      <c r="BJ24" s="211">
        <v>160</v>
      </c>
      <c r="BK24" s="211">
        <v>198</v>
      </c>
      <c r="BL24" s="211">
        <v>182</v>
      </c>
      <c r="BM24" s="211">
        <v>179</v>
      </c>
      <c r="BN24" s="211">
        <v>198</v>
      </c>
      <c r="BO24" s="211">
        <v>203</v>
      </c>
      <c r="BP24" s="211">
        <v>169</v>
      </c>
      <c r="BQ24" s="171">
        <v>163</v>
      </c>
      <c r="BR24" s="212">
        <v>193</v>
      </c>
      <c r="BS24" s="212">
        <v>210</v>
      </c>
      <c r="BT24" s="171">
        <v>153</v>
      </c>
      <c r="BU24" s="171">
        <v>174</v>
      </c>
      <c r="BV24" s="171">
        <v>157</v>
      </c>
      <c r="BW24" s="171">
        <v>214</v>
      </c>
      <c r="BX24" s="171">
        <v>165</v>
      </c>
      <c r="BY24" s="171">
        <v>174</v>
      </c>
      <c r="BZ24" s="171">
        <v>159</v>
      </c>
      <c r="CA24" s="171">
        <v>164</v>
      </c>
      <c r="CB24" s="171">
        <v>185</v>
      </c>
      <c r="CC24" s="171">
        <v>187</v>
      </c>
      <c r="CD24" s="171">
        <v>192</v>
      </c>
      <c r="CE24" s="171">
        <v>156</v>
      </c>
      <c r="CF24" s="171">
        <v>193</v>
      </c>
      <c r="CG24" s="171">
        <v>212</v>
      </c>
      <c r="CH24" s="171">
        <v>168</v>
      </c>
      <c r="CI24" s="171">
        <v>178</v>
      </c>
      <c r="CJ24" s="171">
        <v>142</v>
      </c>
      <c r="CK24" s="171">
        <v>211</v>
      </c>
      <c r="CL24" s="171">
        <v>202</v>
      </c>
      <c r="CM24" s="171">
        <v>225</v>
      </c>
      <c r="CN24" s="171">
        <v>213</v>
      </c>
      <c r="CO24" s="171">
        <v>171</v>
      </c>
      <c r="CP24" s="171">
        <v>234</v>
      </c>
      <c r="CQ24" s="171">
        <v>235</v>
      </c>
      <c r="CR24" s="171">
        <v>193</v>
      </c>
      <c r="CS24" s="171">
        <v>143</v>
      </c>
      <c r="CT24" s="171">
        <v>174</v>
      </c>
      <c r="CU24" s="171">
        <v>157</v>
      </c>
      <c r="CV24" s="171">
        <v>161</v>
      </c>
      <c r="CW24" s="171">
        <v>209</v>
      </c>
      <c r="CX24" s="171">
        <v>269</v>
      </c>
      <c r="CY24" s="171">
        <v>232</v>
      </c>
      <c r="CZ24" s="171">
        <v>181</v>
      </c>
      <c r="DA24" s="171">
        <v>191</v>
      </c>
      <c r="DB24" s="171">
        <v>159</v>
      </c>
      <c r="DC24" s="171">
        <v>223</v>
      </c>
      <c r="DD24" s="171">
        <v>166</v>
      </c>
      <c r="DE24" s="171">
        <v>180</v>
      </c>
      <c r="DF24" s="171">
        <v>225</v>
      </c>
      <c r="DG24" s="171">
        <v>212</v>
      </c>
      <c r="DH24" s="171">
        <v>198</v>
      </c>
      <c r="DI24" s="171">
        <v>171</v>
      </c>
      <c r="DJ24" s="171">
        <v>166</v>
      </c>
      <c r="DK24" s="171">
        <v>159</v>
      </c>
      <c r="DL24" s="171">
        <v>189</v>
      </c>
      <c r="DM24" s="171">
        <v>172</v>
      </c>
      <c r="DN24" s="171">
        <v>212</v>
      </c>
      <c r="DO24" s="171">
        <v>225</v>
      </c>
      <c r="DP24" s="171">
        <v>191</v>
      </c>
      <c r="DQ24" s="171">
        <v>191</v>
      </c>
      <c r="DR24" s="171">
        <v>202</v>
      </c>
      <c r="DS24" s="171">
        <v>200</v>
      </c>
      <c r="DT24" s="171">
        <v>196</v>
      </c>
      <c r="DU24" s="171">
        <v>180</v>
      </c>
      <c r="DV24" s="171">
        <v>170</v>
      </c>
      <c r="DW24" s="171">
        <v>203</v>
      </c>
      <c r="DX24" s="171">
        <v>125</v>
      </c>
      <c r="DY24" s="171">
        <v>155</v>
      </c>
      <c r="DZ24" s="171">
        <v>217</v>
      </c>
      <c r="EA24" s="171">
        <v>182</v>
      </c>
      <c r="EB24" s="171">
        <v>150</v>
      </c>
      <c r="EC24" s="171">
        <v>183</v>
      </c>
      <c r="ED24" s="171">
        <v>164</v>
      </c>
      <c r="EE24" s="171">
        <v>170</v>
      </c>
      <c r="EF24" s="171">
        <v>244</v>
      </c>
      <c r="EG24" s="171">
        <v>155</v>
      </c>
      <c r="EH24" s="171">
        <v>214</v>
      </c>
      <c r="EI24" s="171">
        <v>189</v>
      </c>
      <c r="EJ24" s="171">
        <v>180</v>
      </c>
      <c r="EK24" s="171">
        <v>214</v>
      </c>
      <c r="EL24" s="171">
        <v>265</v>
      </c>
      <c r="EM24" s="171">
        <v>234</v>
      </c>
      <c r="EN24" s="171">
        <v>171</v>
      </c>
      <c r="EO24" s="171">
        <v>146</v>
      </c>
      <c r="EP24" s="171">
        <v>209</v>
      </c>
      <c r="EQ24" s="171">
        <v>183</v>
      </c>
      <c r="ER24" s="171">
        <v>172</v>
      </c>
      <c r="ES24" s="171">
        <v>150</v>
      </c>
      <c r="ET24" s="171">
        <v>192</v>
      </c>
      <c r="EU24" s="171">
        <v>169</v>
      </c>
      <c r="EV24" s="171">
        <v>199</v>
      </c>
      <c r="EW24" s="171">
        <v>192</v>
      </c>
      <c r="EX24" s="171">
        <v>177</v>
      </c>
      <c r="EY24" s="171">
        <v>174</v>
      </c>
      <c r="EZ24" s="171">
        <v>186</v>
      </c>
      <c r="FA24" s="171">
        <v>174</v>
      </c>
      <c r="FB24" s="171">
        <v>215</v>
      </c>
      <c r="FC24" s="171">
        <v>196</v>
      </c>
      <c r="FD24" s="171">
        <v>219</v>
      </c>
      <c r="FE24" s="171">
        <v>189</v>
      </c>
    </row>
    <row r="25" spans="1:133" ht="15">
      <c r="A25" s="217">
        <v>21</v>
      </c>
      <c r="B25" s="199">
        <f t="shared" si="0"/>
        <v>10</v>
      </c>
      <c r="C25" s="200" t="s">
        <v>9</v>
      </c>
      <c r="D25" s="218" t="s">
        <v>113</v>
      </c>
      <c r="E25" s="201">
        <f t="shared" si="1"/>
        <v>195</v>
      </c>
      <c r="F25" s="234">
        <v>184.92</v>
      </c>
      <c r="G25" s="203">
        <f t="shared" si="2"/>
        <v>195.95</v>
      </c>
      <c r="H25" s="230">
        <f t="shared" si="3"/>
        <v>20</v>
      </c>
      <c r="I25" s="213">
        <v>225</v>
      </c>
      <c r="J25" s="1">
        <v>202</v>
      </c>
      <c r="K25" s="1">
        <v>212</v>
      </c>
      <c r="L25" s="1">
        <v>174</v>
      </c>
      <c r="M25" s="1">
        <v>169</v>
      </c>
      <c r="N25" s="1">
        <v>170</v>
      </c>
      <c r="O25" s="1">
        <v>215</v>
      </c>
      <c r="P25" s="1">
        <v>180</v>
      </c>
      <c r="Q25" s="1">
        <v>214</v>
      </c>
      <c r="R25" s="1">
        <v>184</v>
      </c>
      <c r="S25" s="1">
        <v>173</v>
      </c>
      <c r="T25" s="1">
        <v>207</v>
      </c>
      <c r="U25" s="1">
        <v>187</v>
      </c>
      <c r="V25" s="1">
        <v>202</v>
      </c>
      <c r="W25" s="1">
        <v>218</v>
      </c>
      <c r="X25" s="1">
        <v>188</v>
      </c>
      <c r="Y25" s="1">
        <v>242</v>
      </c>
      <c r="Z25" s="1">
        <v>171</v>
      </c>
      <c r="AA25" s="1">
        <v>192</v>
      </c>
      <c r="AB25" s="214">
        <v>194</v>
      </c>
      <c r="AC25" s="231">
        <v>216</v>
      </c>
      <c r="AD25" s="210">
        <v>227</v>
      </c>
      <c r="AE25" s="210">
        <v>185</v>
      </c>
      <c r="AF25" s="210">
        <v>189</v>
      </c>
      <c r="AG25" s="210">
        <v>198</v>
      </c>
      <c r="AH25" s="210">
        <v>212</v>
      </c>
      <c r="AI25" s="216">
        <v>202</v>
      </c>
      <c r="AJ25" s="216">
        <v>255</v>
      </c>
      <c r="AK25" s="216">
        <v>235</v>
      </c>
      <c r="AL25" s="216">
        <v>216</v>
      </c>
      <c r="AM25" s="216">
        <v>173</v>
      </c>
      <c r="AN25" s="216">
        <v>204</v>
      </c>
      <c r="AO25" s="216">
        <v>186</v>
      </c>
      <c r="AP25" s="216">
        <v>173</v>
      </c>
      <c r="AQ25" s="216">
        <v>180</v>
      </c>
      <c r="AR25" s="216">
        <v>185</v>
      </c>
      <c r="AS25" s="216">
        <v>212</v>
      </c>
      <c r="AT25" s="216">
        <v>204</v>
      </c>
      <c r="AU25" s="216">
        <v>243</v>
      </c>
      <c r="AV25" s="216">
        <v>213</v>
      </c>
      <c r="AW25" s="216">
        <v>238</v>
      </c>
      <c r="AX25" s="216">
        <v>172</v>
      </c>
      <c r="AY25" s="216">
        <v>201</v>
      </c>
      <c r="AZ25" s="216">
        <v>196</v>
      </c>
      <c r="BA25" s="216">
        <v>181</v>
      </c>
      <c r="BB25" s="216">
        <v>234</v>
      </c>
      <c r="BC25" s="216">
        <v>267</v>
      </c>
      <c r="BD25" s="216">
        <v>227</v>
      </c>
      <c r="BE25" s="216">
        <v>157</v>
      </c>
      <c r="BF25" s="216">
        <v>218</v>
      </c>
      <c r="BG25" s="216">
        <v>196</v>
      </c>
      <c r="BH25" s="216">
        <v>203</v>
      </c>
      <c r="BI25" s="216">
        <v>218</v>
      </c>
      <c r="BJ25" s="216">
        <v>225</v>
      </c>
      <c r="BK25" s="216">
        <v>224</v>
      </c>
      <c r="BL25" s="216">
        <v>176</v>
      </c>
      <c r="BM25" s="216">
        <v>216</v>
      </c>
      <c r="BN25" s="216">
        <v>223</v>
      </c>
      <c r="BO25" s="216">
        <v>198</v>
      </c>
      <c r="BP25" s="216">
        <v>184</v>
      </c>
      <c r="BQ25" s="171">
        <v>203</v>
      </c>
      <c r="BR25" s="171">
        <v>228</v>
      </c>
      <c r="BS25" s="171">
        <v>180</v>
      </c>
      <c r="BT25" s="171">
        <v>196</v>
      </c>
      <c r="BU25" s="171">
        <v>239</v>
      </c>
      <c r="BV25" s="171">
        <v>187</v>
      </c>
      <c r="BW25" s="171">
        <v>268</v>
      </c>
      <c r="BX25" s="171">
        <v>243</v>
      </c>
      <c r="BY25" s="171">
        <v>224</v>
      </c>
      <c r="BZ25" s="171">
        <v>192</v>
      </c>
      <c r="CA25" s="171">
        <v>213</v>
      </c>
      <c r="CB25" s="171">
        <v>183</v>
      </c>
      <c r="CC25" s="171">
        <v>199</v>
      </c>
      <c r="CD25" s="171">
        <v>219</v>
      </c>
      <c r="CE25" s="171">
        <v>212</v>
      </c>
      <c r="CF25" s="171">
        <v>159</v>
      </c>
      <c r="CG25" s="171">
        <v>238</v>
      </c>
      <c r="CH25" s="171">
        <v>215</v>
      </c>
      <c r="CI25" s="171">
        <v>191</v>
      </c>
      <c r="CJ25" s="171">
        <v>192</v>
      </c>
      <c r="CK25" s="171">
        <v>214</v>
      </c>
      <c r="CL25" s="171">
        <v>215</v>
      </c>
      <c r="CM25" s="171">
        <v>162</v>
      </c>
      <c r="CN25" s="171">
        <v>191</v>
      </c>
      <c r="CO25" s="171">
        <v>239</v>
      </c>
      <c r="CP25" s="171">
        <v>195</v>
      </c>
      <c r="CQ25" s="171">
        <v>258</v>
      </c>
      <c r="CR25" s="171">
        <v>215</v>
      </c>
      <c r="CS25" s="171">
        <v>201</v>
      </c>
      <c r="CT25" s="171">
        <v>197</v>
      </c>
      <c r="CU25" s="171">
        <v>160</v>
      </c>
      <c r="CV25" s="171">
        <v>181</v>
      </c>
      <c r="CW25" s="171">
        <v>155</v>
      </c>
      <c r="CX25" s="171">
        <v>202</v>
      </c>
      <c r="CY25" s="171">
        <v>215</v>
      </c>
      <c r="CZ25" s="171">
        <v>183</v>
      </c>
      <c r="DA25" s="171">
        <v>185</v>
      </c>
      <c r="DB25" s="171">
        <v>220</v>
      </c>
      <c r="DC25" s="171">
        <v>215</v>
      </c>
      <c r="DD25" s="171">
        <v>244</v>
      </c>
      <c r="DE25" s="171">
        <v>194</v>
      </c>
      <c r="DF25" s="171">
        <v>202</v>
      </c>
      <c r="DG25" s="171">
        <v>230</v>
      </c>
      <c r="DH25" s="171">
        <v>227</v>
      </c>
      <c r="DI25" s="171">
        <v>170</v>
      </c>
      <c r="DJ25" s="171">
        <v>204</v>
      </c>
      <c r="DK25" s="171">
        <v>174</v>
      </c>
      <c r="DL25" s="171">
        <v>186</v>
      </c>
      <c r="DM25" s="171">
        <v>234</v>
      </c>
      <c r="DN25" s="171">
        <v>213</v>
      </c>
      <c r="DO25" s="171">
        <v>248</v>
      </c>
      <c r="DP25" s="171">
        <v>222</v>
      </c>
      <c r="DQ25" s="171">
        <v>163</v>
      </c>
      <c r="DR25" s="171">
        <v>207</v>
      </c>
      <c r="DS25" s="171">
        <v>172</v>
      </c>
      <c r="DT25" s="171">
        <v>204</v>
      </c>
      <c r="DU25" s="171">
        <v>198</v>
      </c>
      <c r="DV25" s="171">
        <v>193</v>
      </c>
      <c r="DW25" s="171">
        <v>182</v>
      </c>
      <c r="DX25" s="171">
        <v>196</v>
      </c>
      <c r="DY25" s="171">
        <v>178</v>
      </c>
      <c r="DZ25" s="171">
        <v>245</v>
      </c>
      <c r="EA25" s="171">
        <v>165</v>
      </c>
      <c r="EB25" s="171">
        <v>225</v>
      </c>
      <c r="EC25" s="171">
        <v>210</v>
      </c>
    </row>
    <row r="26" spans="1:127" ht="15">
      <c r="A26" s="198">
        <v>22</v>
      </c>
      <c r="B26" s="199">
        <f t="shared" si="0"/>
        <v>23</v>
      </c>
      <c r="C26" s="200" t="s">
        <v>21</v>
      </c>
      <c r="D26" s="218" t="s">
        <v>113</v>
      </c>
      <c r="E26" s="201">
        <f t="shared" si="1"/>
        <v>177</v>
      </c>
      <c r="F26" s="234">
        <v>163.68</v>
      </c>
      <c r="G26" s="203">
        <f t="shared" si="2"/>
        <v>177.15</v>
      </c>
      <c r="H26" s="235">
        <f t="shared" si="3"/>
        <v>20</v>
      </c>
      <c r="I26" s="205">
        <v>167</v>
      </c>
      <c r="J26" s="206">
        <v>171</v>
      </c>
      <c r="K26" s="206">
        <v>181</v>
      </c>
      <c r="L26" s="206">
        <v>160</v>
      </c>
      <c r="M26" s="206">
        <v>181</v>
      </c>
      <c r="N26" s="206">
        <v>204</v>
      </c>
      <c r="O26" s="206">
        <v>181</v>
      </c>
      <c r="P26" s="206">
        <v>187</v>
      </c>
      <c r="Q26" s="206">
        <v>165</v>
      </c>
      <c r="R26" s="206">
        <v>188</v>
      </c>
      <c r="S26" s="206">
        <v>166</v>
      </c>
      <c r="T26" s="206">
        <v>164</v>
      </c>
      <c r="U26" s="206">
        <v>199</v>
      </c>
      <c r="V26" s="206">
        <v>193</v>
      </c>
      <c r="W26" s="206">
        <v>169</v>
      </c>
      <c r="X26" s="206">
        <v>158</v>
      </c>
      <c r="Y26" s="206">
        <v>158</v>
      </c>
      <c r="Z26" s="206">
        <v>193</v>
      </c>
      <c r="AA26" s="206">
        <v>179</v>
      </c>
      <c r="AB26" s="207">
        <v>179</v>
      </c>
      <c r="AC26" s="220">
        <v>182</v>
      </c>
      <c r="AD26" s="221">
        <v>200</v>
      </c>
      <c r="AE26" s="221">
        <v>181</v>
      </c>
      <c r="AF26" s="221">
        <v>180</v>
      </c>
      <c r="AG26" s="221">
        <v>219</v>
      </c>
      <c r="AH26" s="211">
        <v>201</v>
      </c>
      <c r="AI26" s="211">
        <v>236</v>
      </c>
      <c r="AJ26" s="211">
        <v>168</v>
      </c>
      <c r="AK26" s="211">
        <v>212</v>
      </c>
      <c r="AL26" s="211">
        <v>202</v>
      </c>
      <c r="AM26" s="211">
        <v>169</v>
      </c>
      <c r="AN26" s="211">
        <v>154</v>
      </c>
      <c r="AO26" s="211">
        <v>199</v>
      </c>
      <c r="AP26" s="211">
        <v>173</v>
      </c>
      <c r="AQ26" s="211">
        <v>222</v>
      </c>
      <c r="AR26" s="211">
        <v>144</v>
      </c>
      <c r="AS26" s="211">
        <v>179</v>
      </c>
      <c r="AT26" s="211">
        <v>189</v>
      </c>
      <c r="AU26" s="211">
        <v>186</v>
      </c>
      <c r="AV26" s="211">
        <v>168</v>
      </c>
      <c r="AW26" s="211">
        <v>150</v>
      </c>
      <c r="AX26" s="211">
        <v>161</v>
      </c>
      <c r="AY26" s="211">
        <v>200</v>
      </c>
      <c r="AZ26" s="211">
        <v>204</v>
      </c>
      <c r="BA26" s="211">
        <v>201</v>
      </c>
      <c r="BB26" s="211">
        <v>137</v>
      </c>
      <c r="BC26" s="211">
        <v>183</v>
      </c>
      <c r="BD26" s="211">
        <v>224</v>
      </c>
      <c r="BE26" s="211">
        <v>166</v>
      </c>
      <c r="BF26" s="211">
        <v>147</v>
      </c>
      <c r="BG26" s="211">
        <v>166</v>
      </c>
      <c r="BH26" s="211">
        <v>185</v>
      </c>
      <c r="BI26" s="211">
        <v>201</v>
      </c>
      <c r="BJ26" s="211">
        <v>166</v>
      </c>
      <c r="BK26" s="211">
        <v>174</v>
      </c>
      <c r="BL26" s="211">
        <v>188</v>
      </c>
      <c r="BM26" s="211">
        <v>145</v>
      </c>
      <c r="BN26" s="211">
        <v>179</v>
      </c>
      <c r="BO26" s="211">
        <v>166</v>
      </c>
      <c r="BP26" s="211">
        <v>203</v>
      </c>
      <c r="BQ26" s="171">
        <v>223</v>
      </c>
      <c r="BR26" s="171">
        <v>214</v>
      </c>
      <c r="BS26" s="171">
        <v>172</v>
      </c>
      <c r="BT26" s="171">
        <v>211</v>
      </c>
      <c r="BU26" s="171">
        <v>163</v>
      </c>
      <c r="BV26" s="171">
        <v>208</v>
      </c>
      <c r="BW26" s="171">
        <v>148</v>
      </c>
      <c r="BX26" s="171">
        <v>188</v>
      </c>
      <c r="BY26" s="171">
        <v>186</v>
      </c>
      <c r="BZ26" s="171">
        <v>181</v>
      </c>
      <c r="CA26" s="171">
        <v>189</v>
      </c>
      <c r="CB26" s="171">
        <v>186</v>
      </c>
      <c r="CC26" s="171">
        <v>156</v>
      </c>
      <c r="CD26" s="171">
        <v>170</v>
      </c>
      <c r="CE26" s="171">
        <v>244</v>
      </c>
      <c r="CF26" s="171">
        <v>189</v>
      </c>
      <c r="CG26" s="171">
        <v>225</v>
      </c>
      <c r="CH26" s="171">
        <v>194</v>
      </c>
      <c r="CI26" s="171">
        <v>172</v>
      </c>
      <c r="CJ26" s="171">
        <v>182</v>
      </c>
      <c r="CK26" s="171">
        <v>190</v>
      </c>
      <c r="CL26" s="171">
        <v>210</v>
      </c>
      <c r="CM26" s="171">
        <v>214</v>
      </c>
      <c r="CN26" s="171">
        <v>172</v>
      </c>
      <c r="CO26" s="171">
        <v>193</v>
      </c>
      <c r="CP26" s="171">
        <v>180</v>
      </c>
      <c r="CQ26" s="171">
        <v>200</v>
      </c>
      <c r="CR26" s="171">
        <v>166</v>
      </c>
      <c r="CS26" s="171">
        <v>188</v>
      </c>
      <c r="CT26" s="171">
        <v>161</v>
      </c>
      <c r="CU26" s="171">
        <v>135</v>
      </c>
      <c r="CV26" s="171">
        <v>202</v>
      </c>
      <c r="CW26" s="171">
        <v>183</v>
      </c>
      <c r="CX26" s="171">
        <v>168</v>
      </c>
      <c r="CY26" s="171">
        <v>169</v>
      </c>
      <c r="CZ26" s="171">
        <v>156</v>
      </c>
      <c r="DA26" s="171">
        <v>157</v>
      </c>
      <c r="DB26" s="171">
        <v>134</v>
      </c>
      <c r="DC26" s="171">
        <v>169</v>
      </c>
      <c r="DD26" s="171">
        <v>168</v>
      </c>
      <c r="DE26" s="171">
        <v>193</v>
      </c>
      <c r="DF26" s="171">
        <v>150</v>
      </c>
      <c r="DG26" s="171">
        <v>149</v>
      </c>
      <c r="DH26" s="171">
        <v>186</v>
      </c>
      <c r="DI26" s="171">
        <v>175</v>
      </c>
      <c r="DJ26" s="171">
        <v>165</v>
      </c>
      <c r="DK26" s="171">
        <v>171</v>
      </c>
      <c r="DL26" s="171">
        <v>165</v>
      </c>
      <c r="DM26" s="171">
        <v>233</v>
      </c>
      <c r="DN26" s="171">
        <v>126</v>
      </c>
      <c r="DO26" s="171">
        <v>234</v>
      </c>
      <c r="DP26" s="171">
        <v>193</v>
      </c>
      <c r="DQ26" s="171">
        <v>172</v>
      </c>
      <c r="DR26" s="171">
        <v>154</v>
      </c>
      <c r="DS26" s="171">
        <v>213</v>
      </c>
      <c r="DT26" s="171">
        <v>162</v>
      </c>
      <c r="DU26" s="171">
        <v>196</v>
      </c>
      <c r="DV26" s="171">
        <v>179</v>
      </c>
      <c r="DW26" s="171">
        <v>194</v>
      </c>
    </row>
    <row r="27" spans="1:72" ht="15">
      <c r="A27" s="198">
        <v>23</v>
      </c>
      <c r="B27" s="199">
        <f t="shared" si="0"/>
        <v>20</v>
      </c>
      <c r="C27" s="200" t="s">
        <v>41</v>
      </c>
      <c r="D27" s="218" t="s">
        <v>113</v>
      </c>
      <c r="E27" s="201">
        <f t="shared" si="1"/>
        <v>181</v>
      </c>
      <c r="F27" s="236">
        <v>168.84</v>
      </c>
      <c r="G27" s="237">
        <f t="shared" si="2"/>
        <v>181.85</v>
      </c>
      <c r="H27" s="238">
        <f t="shared" si="3"/>
        <v>20</v>
      </c>
      <c r="I27" s="213">
        <v>167</v>
      </c>
      <c r="J27" s="1">
        <v>201</v>
      </c>
      <c r="K27" s="1">
        <v>200</v>
      </c>
      <c r="L27" s="1">
        <v>178</v>
      </c>
      <c r="M27" s="1">
        <v>189</v>
      </c>
      <c r="N27" s="1">
        <v>213</v>
      </c>
      <c r="O27" s="1">
        <v>222</v>
      </c>
      <c r="P27" s="1">
        <v>175</v>
      </c>
      <c r="Q27" s="1">
        <v>181</v>
      </c>
      <c r="R27" s="1">
        <v>178</v>
      </c>
      <c r="S27" s="1">
        <v>151</v>
      </c>
      <c r="T27" s="1">
        <v>148</v>
      </c>
      <c r="U27" s="1">
        <v>170</v>
      </c>
      <c r="V27" s="1">
        <v>138</v>
      </c>
      <c r="W27" s="1">
        <v>241</v>
      </c>
      <c r="X27" s="1">
        <v>166</v>
      </c>
      <c r="Y27" s="1">
        <v>191</v>
      </c>
      <c r="Z27" s="1">
        <v>181</v>
      </c>
      <c r="AA27" s="1">
        <v>175</v>
      </c>
      <c r="AB27" s="214">
        <v>172</v>
      </c>
      <c r="AC27" s="215">
        <v>168</v>
      </c>
      <c r="AD27" s="216">
        <v>156</v>
      </c>
      <c r="AE27" s="216">
        <v>152</v>
      </c>
      <c r="AF27" s="216">
        <v>247</v>
      </c>
      <c r="AG27" s="216">
        <v>189</v>
      </c>
      <c r="AH27" s="216">
        <v>197</v>
      </c>
      <c r="AI27" s="216">
        <v>209</v>
      </c>
      <c r="AJ27" s="216">
        <v>191</v>
      </c>
      <c r="AK27" s="216">
        <v>194</v>
      </c>
      <c r="AL27" s="216">
        <v>204</v>
      </c>
      <c r="AM27" s="216">
        <v>146</v>
      </c>
      <c r="AN27" s="216">
        <v>198</v>
      </c>
      <c r="AO27" s="216">
        <v>158</v>
      </c>
      <c r="AP27" s="216">
        <v>173</v>
      </c>
      <c r="AQ27" s="216">
        <v>173</v>
      </c>
      <c r="AR27" s="216">
        <v>190</v>
      </c>
      <c r="AS27" s="216">
        <v>168</v>
      </c>
      <c r="AT27" s="216">
        <v>152</v>
      </c>
      <c r="AU27" s="216">
        <v>222</v>
      </c>
      <c r="AV27" s="216">
        <v>168</v>
      </c>
      <c r="AW27" s="216">
        <v>191</v>
      </c>
      <c r="AX27" s="216">
        <v>211</v>
      </c>
      <c r="AY27" s="216">
        <v>182</v>
      </c>
      <c r="AZ27" s="216">
        <v>197</v>
      </c>
      <c r="BA27" s="216">
        <v>203</v>
      </c>
      <c r="BB27" s="216">
        <v>191</v>
      </c>
      <c r="BC27" s="216">
        <v>171</v>
      </c>
      <c r="BD27" s="216">
        <v>151</v>
      </c>
      <c r="BE27" s="216">
        <v>140</v>
      </c>
      <c r="BF27" s="216">
        <v>199</v>
      </c>
      <c r="BG27" s="216">
        <v>156</v>
      </c>
      <c r="BH27" s="216">
        <v>171</v>
      </c>
      <c r="BI27" s="216">
        <v>141</v>
      </c>
      <c r="BJ27" s="216">
        <v>162</v>
      </c>
      <c r="BK27" s="216">
        <v>154</v>
      </c>
      <c r="BL27" s="216">
        <v>182</v>
      </c>
      <c r="BM27" s="216">
        <v>160</v>
      </c>
      <c r="BN27" s="216">
        <v>151</v>
      </c>
      <c r="BO27" s="216">
        <v>155</v>
      </c>
      <c r="BP27" s="216">
        <v>169</v>
      </c>
      <c r="BQ27" s="171">
        <v>175</v>
      </c>
      <c r="BR27" s="212">
        <v>170</v>
      </c>
      <c r="BS27" s="212">
        <v>179</v>
      </c>
      <c r="BT27" s="212">
        <v>182</v>
      </c>
    </row>
    <row r="28" spans="1:68" ht="15">
      <c r="A28" s="217">
        <v>24</v>
      </c>
      <c r="B28" s="199">
        <f t="shared" si="0"/>
        <v>70</v>
      </c>
      <c r="C28" s="200" t="s">
        <v>54</v>
      </c>
      <c r="D28" s="218" t="s">
        <v>116</v>
      </c>
      <c r="E28" s="201">
        <f t="shared" si="1"/>
        <v>110</v>
      </c>
      <c r="F28" s="202"/>
      <c r="G28" s="203">
        <f t="shared" si="2"/>
        <v>73.4</v>
      </c>
      <c r="H28" s="230">
        <f t="shared" si="3"/>
        <v>20</v>
      </c>
      <c r="I28" s="205">
        <v>51</v>
      </c>
      <c r="J28" s="206">
        <v>57</v>
      </c>
      <c r="K28" s="206">
        <v>72</v>
      </c>
      <c r="L28" s="206">
        <v>57</v>
      </c>
      <c r="M28" s="206">
        <v>86</v>
      </c>
      <c r="N28" s="206">
        <v>67</v>
      </c>
      <c r="O28" s="206">
        <v>71</v>
      </c>
      <c r="P28" s="206">
        <v>59</v>
      </c>
      <c r="Q28" s="206">
        <v>79</v>
      </c>
      <c r="R28" s="206">
        <v>84</v>
      </c>
      <c r="S28" s="206">
        <v>69</v>
      </c>
      <c r="T28" s="206">
        <v>93</v>
      </c>
      <c r="U28" s="206">
        <v>81</v>
      </c>
      <c r="V28" s="206">
        <v>80</v>
      </c>
      <c r="W28" s="206">
        <v>89</v>
      </c>
      <c r="X28" s="206">
        <v>64</v>
      </c>
      <c r="Y28" s="206">
        <v>82</v>
      </c>
      <c r="Z28" s="206">
        <v>83</v>
      </c>
      <c r="AA28" s="206">
        <v>68</v>
      </c>
      <c r="AB28" s="207">
        <v>76</v>
      </c>
      <c r="AC28" s="208">
        <v>81</v>
      </c>
      <c r="AD28" s="209">
        <v>74</v>
      </c>
      <c r="AE28" s="209">
        <v>72</v>
      </c>
      <c r="AF28" s="209">
        <v>70</v>
      </c>
      <c r="AG28" s="209">
        <v>70</v>
      </c>
      <c r="AH28" s="210">
        <v>70</v>
      </c>
      <c r="AI28" s="211">
        <v>106</v>
      </c>
      <c r="AJ28" s="211">
        <v>85</v>
      </c>
      <c r="AK28" s="211">
        <v>80</v>
      </c>
      <c r="AL28" s="211">
        <v>70</v>
      </c>
      <c r="AM28" s="211">
        <v>75</v>
      </c>
      <c r="AN28" s="211">
        <v>72</v>
      </c>
      <c r="AO28" s="211">
        <v>74</v>
      </c>
      <c r="AP28" s="211">
        <v>78</v>
      </c>
      <c r="AQ28" s="211">
        <v>63</v>
      </c>
      <c r="AR28" s="211">
        <v>82</v>
      </c>
      <c r="AS28" s="211">
        <v>71</v>
      </c>
      <c r="AT28" s="211">
        <v>60</v>
      </c>
      <c r="AU28" s="211">
        <v>71</v>
      </c>
      <c r="AV28" s="211">
        <v>72</v>
      </c>
      <c r="AW28" s="211">
        <v>85</v>
      </c>
      <c r="AX28" s="211">
        <v>68</v>
      </c>
      <c r="AY28" s="211">
        <v>66</v>
      </c>
      <c r="AZ28" s="211">
        <v>56</v>
      </c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</row>
    <row r="29" spans="1:157" ht="15">
      <c r="A29" s="198">
        <v>25</v>
      </c>
      <c r="B29" s="199">
        <f t="shared" si="0"/>
        <v>29</v>
      </c>
      <c r="C29" s="200" t="s">
        <v>36</v>
      </c>
      <c r="D29" s="218" t="s">
        <v>113</v>
      </c>
      <c r="E29" s="201">
        <f t="shared" si="1"/>
        <v>168</v>
      </c>
      <c r="F29" s="234">
        <v>162.7</v>
      </c>
      <c r="G29" s="203">
        <f t="shared" si="2"/>
        <v>168.4</v>
      </c>
      <c r="H29" s="235">
        <f t="shared" si="3"/>
        <v>20</v>
      </c>
      <c r="I29" s="213">
        <v>184</v>
      </c>
      <c r="J29" s="1">
        <v>162</v>
      </c>
      <c r="K29" s="1">
        <v>168</v>
      </c>
      <c r="L29" s="1">
        <v>157</v>
      </c>
      <c r="M29" s="1">
        <v>179</v>
      </c>
      <c r="N29" s="1">
        <v>158</v>
      </c>
      <c r="O29" s="1">
        <v>144</v>
      </c>
      <c r="P29" s="1">
        <v>167</v>
      </c>
      <c r="Q29" s="1">
        <v>155</v>
      </c>
      <c r="R29" s="1">
        <v>158</v>
      </c>
      <c r="S29" s="1">
        <v>180</v>
      </c>
      <c r="T29" s="1">
        <v>193</v>
      </c>
      <c r="U29" s="1">
        <v>200</v>
      </c>
      <c r="V29" s="1">
        <v>219</v>
      </c>
      <c r="W29" s="1">
        <v>133</v>
      </c>
      <c r="X29" s="1">
        <v>131</v>
      </c>
      <c r="Y29" s="1">
        <v>163</v>
      </c>
      <c r="Z29" s="1">
        <v>194</v>
      </c>
      <c r="AA29" s="1">
        <v>143</v>
      </c>
      <c r="AB29" s="214">
        <v>180</v>
      </c>
      <c r="AC29" s="215">
        <v>198</v>
      </c>
      <c r="AD29" s="216">
        <v>166</v>
      </c>
      <c r="AE29" s="216">
        <v>258</v>
      </c>
      <c r="AF29" s="216">
        <v>155</v>
      </c>
      <c r="AG29" s="216">
        <v>220</v>
      </c>
      <c r="AH29" s="216">
        <v>198</v>
      </c>
      <c r="AI29" s="216">
        <v>177</v>
      </c>
      <c r="AJ29" s="216">
        <v>167</v>
      </c>
      <c r="AK29" s="216">
        <v>163</v>
      </c>
      <c r="AL29" s="216">
        <v>193</v>
      </c>
      <c r="AM29" s="216">
        <v>138</v>
      </c>
      <c r="AN29" s="216">
        <v>193</v>
      </c>
      <c r="AO29" s="216">
        <v>133</v>
      </c>
      <c r="AP29" s="216">
        <v>191</v>
      </c>
      <c r="AQ29" s="216">
        <v>180</v>
      </c>
      <c r="AR29" s="216">
        <v>190</v>
      </c>
      <c r="AS29" s="216">
        <v>194</v>
      </c>
      <c r="AT29" s="216">
        <v>188</v>
      </c>
      <c r="AU29" s="216">
        <v>128</v>
      </c>
      <c r="AV29" s="216">
        <v>177</v>
      </c>
      <c r="AW29" s="216">
        <v>214</v>
      </c>
      <c r="AX29" s="216">
        <v>256</v>
      </c>
      <c r="AY29" s="216">
        <v>196</v>
      </c>
      <c r="AZ29" s="216">
        <v>179</v>
      </c>
      <c r="BA29" s="216">
        <v>199</v>
      </c>
      <c r="BB29" s="216">
        <v>164</v>
      </c>
      <c r="BC29" s="216">
        <v>191</v>
      </c>
      <c r="BD29" s="216">
        <v>183</v>
      </c>
      <c r="BE29" s="216">
        <v>215</v>
      </c>
      <c r="BF29" s="216">
        <v>179</v>
      </c>
      <c r="BG29" s="216">
        <v>177</v>
      </c>
      <c r="BH29" s="216">
        <v>163</v>
      </c>
      <c r="BI29" s="216">
        <v>174</v>
      </c>
      <c r="BJ29" s="216">
        <v>143</v>
      </c>
      <c r="BK29" s="216">
        <v>155</v>
      </c>
      <c r="BL29" s="216">
        <v>160</v>
      </c>
      <c r="BM29" s="216">
        <v>179</v>
      </c>
      <c r="BN29" s="216">
        <v>202</v>
      </c>
      <c r="BO29" s="216">
        <v>153</v>
      </c>
      <c r="BP29" s="216">
        <v>165</v>
      </c>
      <c r="BQ29" s="171">
        <v>191</v>
      </c>
      <c r="BR29" s="171">
        <v>166</v>
      </c>
      <c r="BS29" s="171">
        <v>177</v>
      </c>
      <c r="BT29" s="171">
        <v>182</v>
      </c>
      <c r="BU29" s="171">
        <v>171</v>
      </c>
      <c r="BV29" s="171">
        <v>165</v>
      </c>
      <c r="BW29" s="171">
        <v>129</v>
      </c>
      <c r="BX29" s="171">
        <v>155</v>
      </c>
      <c r="BY29" s="171">
        <v>200</v>
      </c>
      <c r="BZ29" s="171">
        <v>184</v>
      </c>
      <c r="CA29" s="171">
        <v>183</v>
      </c>
      <c r="CB29" s="171">
        <v>180</v>
      </c>
      <c r="CC29" s="171">
        <v>192</v>
      </c>
      <c r="CD29" s="171">
        <v>155</v>
      </c>
      <c r="CE29" s="171">
        <v>203</v>
      </c>
      <c r="CF29" s="171">
        <v>181</v>
      </c>
      <c r="CG29" s="171">
        <v>130</v>
      </c>
      <c r="CH29" s="171">
        <v>167</v>
      </c>
      <c r="CI29" s="171">
        <v>153</v>
      </c>
      <c r="CJ29" s="171">
        <v>183</v>
      </c>
      <c r="CK29" s="171">
        <v>162</v>
      </c>
      <c r="CL29" s="171">
        <v>157</v>
      </c>
      <c r="CM29" s="171">
        <v>156</v>
      </c>
      <c r="CN29" s="171">
        <v>172</v>
      </c>
      <c r="CO29" s="171">
        <v>171</v>
      </c>
      <c r="CP29" s="171">
        <v>199</v>
      </c>
      <c r="CQ29" s="171">
        <v>198</v>
      </c>
      <c r="CR29" s="171">
        <v>179</v>
      </c>
      <c r="CS29" s="171">
        <v>181</v>
      </c>
      <c r="CT29" s="171">
        <v>210</v>
      </c>
      <c r="CU29" s="171">
        <v>181</v>
      </c>
      <c r="CV29" s="171">
        <v>180</v>
      </c>
      <c r="CW29" s="171">
        <v>137</v>
      </c>
      <c r="CX29" s="171">
        <v>186</v>
      </c>
      <c r="CY29" s="171">
        <v>161</v>
      </c>
      <c r="CZ29" s="171">
        <v>141</v>
      </c>
      <c r="DA29" s="171">
        <v>174</v>
      </c>
      <c r="DB29" s="171">
        <v>185</v>
      </c>
      <c r="DC29" s="171">
        <v>163</v>
      </c>
      <c r="DD29" s="171">
        <v>175</v>
      </c>
      <c r="DE29" s="171">
        <v>169</v>
      </c>
      <c r="DF29" s="171">
        <v>164</v>
      </c>
      <c r="DG29" s="171">
        <v>188</v>
      </c>
      <c r="DH29" s="171">
        <v>172</v>
      </c>
      <c r="DI29" s="171">
        <v>181</v>
      </c>
      <c r="DJ29" s="171">
        <v>218</v>
      </c>
      <c r="DK29" s="171">
        <v>156</v>
      </c>
      <c r="DL29" s="171">
        <v>158</v>
      </c>
      <c r="DM29" s="171">
        <v>190</v>
      </c>
      <c r="DN29" s="171">
        <v>190</v>
      </c>
      <c r="DO29" s="171">
        <v>183</v>
      </c>
      <c r="DP29" s="171">
        <v>163</v>
      </c>
      <c r="DQ29" s="171">
        <v>170</v>
      </c>
      <c r="DR29" s="171">
        <v>164</v>
      </c>
      <c r="DS29" s="171">
        <v>137</v>
      </c>
      <c r="DT29" s="171">
        <v>203</v>
      </c>
      <c r="DU29" s="171">
        <v>180</v>
      </c>
      <c r="DV29" s="171">
        <v>210</v>
      </c>
      <c r="DW29" s="171">
        <v>163</v>
      </c>
      <c r="DX29" s="171">
        <v>156</v>
      </c>
      <c r="DY29" s="171">
        <v>181</v>
      </c>
      <c r="DZ29" s="171">
        <v>191</v>
      </c>
      <c r="EA29" s="171">
        <v>226</v>
      </c>
      <c r="EB29" s="171">
        <v>190</v>
      </c>
      <c r="EC29" s="171">
        <v>185</v>
      </c>
      <c r="ED29" s="171">
        <v>173</v>
      </c>
      <c r="EE29" s="171">
        <v>172</v>
      </c>
      <c r="EF29" s="171">
        <v>189</v>
      </c>
      <c r="EG29" s="171">
        <v>187</v>
      </c>
      <c r="EH29" s="171">
        <v>209</v>
      </c>
      <c r="EI29" s="171">
        <v>146</v>
      </c>
      <c r="EJ29" s="171">
        <v>245</v>
      </c>
      <c r="EK29" s="171">
        <v>133</v>
      </c>
      <c r="EL29" s="171">
        <v>159</v>
      </c>
      <c r="EM29" s="171">
        <v>160</v>
      </c>
      <c r="EN29" s="171">
        <v>159</v>
      </c>
      <c r="EO29" s="171">
        <v>152</v>
      </c>
      <c r="EP29" s="171">
        <v>156</v>
      </c>
      <c r="EQ29" s="171">
        <v>194</v>
      </c>
      <c r="ER29" s="171">
        <v>179</v>
      </c>
      <c r="ES29" s="171">
        <v>142</v>
      </c>
      <c r="ET29" s="171">
        <v>137</v>
      </c>
      <c r="EU29" s="171">
        <v>177</v>
      </c>
      <c r="EV29" s="171">
        <v>163</v>
      </c>
      <c r="EW29" s="171">
        <v>162</v>
      </c>
      <c r="EX29" s="171">
        <v>171</v>
      </c>
      <c r="EY29" s="171">
        <v>189</v>
      </c>
      <c r="EZ29" s="171">
        <v>183</v>
      </c>
      <c r="FA29" s="171">
        <v>147</v>
      </c>
    </row>
    <row r="30" spans="1:72" ht="15">
      <c r="A30" s="198">
        <v>26</v>
      </c>
      <c r="B30" s="199">
        <f t="shared" si="0"/>
        <v>51</v>
      </c>
      <c r="C30" s="200" t="s">
        <v>49</v>
      </c>
      <c r="D30" s="218" t="s">
        <v>116</v>
      </c>
      <c r="E30" s="201">
        <f t="shared" si="1"/>
        <v>137</v>
      </c>
      <c r="F30" s="202"/>
      <c r="G30" s="203">
        <f t="shared" si="2"/>
        <v>137.65</v>
      </c>
      <c r="H30" s="230">
        <f t="shared" si="3"/>
        <v>20</v>
      </c>
      <c r="I30" s="213">
        <v>121</v>
      </c>
      <c r="J30" s="1">
        <v>155</v>
      </c>
      <c r="K30" s="1">
        <v>144</v>
      </c>
      <c r="L30" s="1">
        <v>138</v>
      </c>
      <c r="M30" s="1">
        <v>154</v>
      </c>
      <c r="N30" s="1">
        <v>135</v>
      </c>
      <c r="O30" s="1">
        <v>176</v>
      </c>
      <c r="P30" s="1">
        <v>129</v>
      </c>
      <c r="Q30" s="1">
        <v>127</v>
      </c>
      <c r="R30" s="1">
        <v>104</v>
      </c>
      <c r="S30" s="1">
        <v>102</v>
      </c>
      <c r="T30" s="1">
        <v>121</v>
      </c>
      <c r="U30" s="1">
        <v>154</v>
      </c>
      <c r="V30" s="1">
        <v>176</v>
      </c>
      <c r="W30" s="1">
        <v>148</v>
      </c>
      <c r="X30" s="1">
        <v>103</v>
      </c>
      <c r="Y30" s="1">
        <v>112</v>
      </c>
      <c r="Z30" s="1">
        <v>156</v>
      </c>
      <c r="AA30" s="1">
        <v>127</v>
      </c>
      <c r="AB30" s="214">
        <v>171</v>
      </c>
      <c r="AC30" s="215">
        <v>121</v>
      </c>
      <c r="AD30" s="216">
        <v>126</v>
      </c>
      <c r="AE30" s="216">
        <v>104</v>
      </c>
      <c r="AF30" s="216">
        <v>137</v>
      </c>
      <c r="AG30" s="216">
        <v>152</v>
      </c>
      <c r="AH30" s="216">
        <v>127</v>
      </c>
      <c r="AI30" s="216">
        <v>169</v>
      </c>
      <c r="AJ30" s="216">
        <v>105</v>
      </c>
      <c r="AK30" s="216">
        <v>113</v>
      </c>
      <c r="AL30" s="216">
        <v>138</v>
      </c>
      <c r="AM30" s="216">
        <v>146</v>
      </c>
      <c r="AN30" s="216">
        <v>119</v>
      </c>
      <c r="AO30" s="216">
        <v>133</v>
      </c>
      <c r="AP30" s="216">
        <v>153</v>
      </c>
      <c r="AQ30" s="216">
        <v>145</v>
      </c>
      <c r="AR30" s="216">
        <v>143</v>
      </c>
      <c r="AS30" s="216">
        <v>127</v>
      </c>
      <c r="AT30" s="216">
        <v>132</v>
      </c>
      <c r="AU30" s="216">
        <v>131</v>
      </c>
      <c r="AV30" s="216">
        <v>135</v>
      </c>
      <c r="AW30" s="216">
        <v>132</v>
      </c>
      <c r="AX30" s="216">
        <v>147</v>
      </c>
      <c r="AY30" s="216">
        <v>151</v>
      </c>
      <c r="AZ30" s="216">
        <v>130</v>
      </c>
      <c r="BA30" s="216">
        <v>135</v>
      </c>
      <c r="BB30" s="216">
        <v>134</v>
      </c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2"/>
      <c r="BR30" s="212"/>
      <c r="BS30" s="212"/>
      <c r="BT30" s="212"/>
    </row>
    <row r="31" spans="1:71" ht="15">
      <c r="A31" s="217">
        <v>27</v>
      </c>
      <c r="B31" s="199">
        <f t="shared" si="0"/>
        <v>25</v>
      </c>
      <c r="C31" s="200" t="s">
        <v>117</v>
      </c>
      <c r="D31" s="218" t="s">
        <v>116</v>
      </c>
      <c r="E31" s="201">
        <f t="shared" si="1"/>
        <v>174</v>
      </c>
      <c r="F31" s="239">
        <v>164.38</v>
      </c>
      <c r="G31" s="240">
        <f t="shared" si="2"/>
        <v>174.2</v>
      </c>
      <c r="H31" s="241">
        <f t="shared" si="3"/>
        <v>20</v>
      </c>
      <c r="I31" s="213">
        <v>177</v>
      </c>
      <c r="J31" s="1">
        <v>224</v>
      </c>
      <c r="K31" s="1">
        <v>168</v>
      </c>
      <c r="L31" s="1">
        <v>233</v>
      </c>
      <c r="M31" s="1">
        <v>169</v>
      </c>
      <c r="N31" s="1">
        <v>159</v>
      </c>
      <c r="O31" s="1">
        <v>177</v>
      </c>
      <c r="P31" s="1">
        <v>170</v>
      </c>
      <c r="Q31" s="1">
        <v>170</v>
      </c>
      <c r="R31" s="1">
        <v>193</v>
      </c>
      <c r="S31" s="1">
        <v>180</v>
      </c>
      <c r="T31" s="1">
        <v>174</v>
      </c>
      <c r="U31" s="1">
        <v>202</v>
      </c>
      <c r="V31" s="1">
        <v>181</v>
      </c>
      <c r="W31" s="1">
        <v>170</v>
      </c>
      <c r="X31" s="1">
        <v>144</v>
      </c>
      <c r="Y31" s="1">
        <v>167</v>
      </c>
      <c r="Z31" s="1">
        <v>178</v>
      </c>
      <c r="AA31" s="1">
        <v>118</v>
      </c>
      <c r="AB31" s="214">
        <v>130</v>
      </c>
      <c r="AC31" s="228">
        <v>188</v>
      </c>
      <c r="AD31" s="229">
        <v>123</v>
      </c>
      <c r="AE31" s="229">
        <v>153</v>
      </c>
      <c r="AF31" s="229">
        <v>182</v>
      </c>
      <c r="AG31" s="229">
        <v>116</v>
      </c>
      <c r="AH31" s="229">
        <v>155</v>
      </c>
      <c r="AI31" s="216">
        <v>155</v>
      </c>
      <c r="AJ31" s="216">
        <v>214</v>
      </c>
      <c r="AK31" s="216">
        <v>181</v>
      </c>
      <c r="AL31" s="216">
        <v>153</v>
      </c>
      <c r="AM31" s="216">
        <v>163</v>
      </c>
      <c r="AN31" s="216">
        <v>166</v>
      </c>
      <c r="AO31" s="216">
        <v>185</v>
      </c>
      <c r="AP31" s="216">
        <v>180</v>
      </c>
      <c r="AQ31" s="216">
        <v>163</v>
      </c>
      <c r="AR31" s="216">
        <v>148</v>
      </c>
      <c r="AS31" s="216">
        <v>178</v>
      </c>
      <c r="AT31" s="216">
        <v>146</v>
      </c>
      <c r="AU31" s="216">
        <v>168</v>
      </c>
      <c r="AV31" s="216">
        <v>159</v>
      </c>
      <c r="AW31" s="216">
        <v>181</v>
      </c>
      <c r="AX31" s="216">
        <v>178</v>
      </c>
      <c r="AY31" s="216">
        <v>190</v>
      </c>
      <c r="AZ31" s="216">
        <v>182</v>
      </c>
      <c r="BA31" s="216">
        <v>188</v>
      </c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R31" s="212"/>
      <c r="BS31" s="212"/>
    </row>
    <row r="32" spans="1:169" ht="15">
      <c r="A32" s="198">
        <v>28</v>
      </c>
      <c r="B32" s="199">
        <f t="shared" si="0"/>
        <v>11</v>
      </c>
      <c r="C32" s="200" t="s">
        <v>3</v>
      </c>
      <c r="D32" s="218" t="s">
        <v>113</v>
      </c>
      <c r="E32" s="201">
        <f t="shared" si="1"/>
        <v>193</v>
      </c>
      <c r="F32" s="218">
        <v>175.32</v>
      </c>
      <c r="G32" s="219">
        <f t="shared" si="2"/>
        <v>193.05</v>
      </c>
      <c r="H32" s="204">
        <f t="shared" si="3"/>
        <v>20</v>
      </c>
      <c r="I32" s="205">
        <v>205</v>
      </c>
      <c r="J32" s="206">
        <v>208</v>
      </c>
      <c r="K32" s="206">
        <v>173</v>
      </c>
      <c r="L32" s="206">
        <v>183</v>
      </c>
      <c r="M32" s="206">
        <v>202</v>
      </c>
      <c r="N32" s="206">
        <v>223</v>
      </c>
      <c r="O32" s="206">
        <v>194</v>
      </c>
      <c r="P32" s="206">
        <v>194</v>
      </c>
      <c r="Q32" s="206">
        <v>155</v>
      </c>
      <c r="R32" s="206">
        <v>159</v>
      </c>
      <c r="S32" s="206">
        <v>235</v>
      </c>
      <c r="T32" s="206">
        <v>211</v>
      </c>
      <c r="U32" s="206">
        <v>174</v>
      </c>
      <c r="V32" s="206">
        <v>225</v>
      </c>
      <c r="W32" s="206">
        <v>191</v>
      </c>
      <c r="X32" s="206">
        <v>137</v>
      </c>
      <c r="Y32" s="206">
        <v>186</v>
      </c>
      <c r="Z32" s="206">
        <v>187</v>
      </c>
      <c r="AA32" s="206">
        <v>227</v>
      </c>
      <c r="AB32" s="207">
        <v>192</v>
      </c>
      <c r="AC32" s="220">
        <v>238</v>
      </c>
      <c r="AD32" s="221">
        <v>205</v>
      </c>
      <c r="AE32" s="221">
        <v>178</v>
      </c>
      <c r="AF32" s="221">
        <v>186</v>
      </c>
      <c r="AG32" s="221">
        <v>186</v>
      </c>
      <c r="AH32" s="211">
        <v>176</v>
      </c>
      <c r="AI32" s="211">
        <v>157</v>
      </c>
      <c r="AJ32" s="211">
        <v>129</v>
      </c>
      <c r="AK32" s="211">
        <v>162</v>
      </c>
      <c r="AL32" s="211">
        <v>181</v>
      </c>
      <c r="AM32" s="211">
        <v>213</v>
      </c>
      <c r="AN32" s="211">
        <v>144</v>
      </c>
      <c r="AO32" s="211">
        <v>157</v>
      </c>
      <c r="AP32" s="211">
        <v>204</v>
      </c>
      <c r="AQ32" s="211">
        <v>180</v>
      </c>
      <c r="AR32" s="211">
        <v>194</v>
      </c>
      <c r="AS32" s="211">
        <v>214</v>
      </c>
      <c r="AT32" s="211">
        <v>212</v>
      </c>
      <c r="AU32" s="211">
        <v>213</v>
      </c>
      <c r="AV32" s="211">
        <v>188</v>
      </c>
      <c r="AW32" s="211">
        <v>186</v>
      </c>
      <c r="AX32" s="211">
        <v>223</v>
      </c>
      <c r="AY32" s="211">
        <v>224</v>
      </c>
      <c r="AZ32" s="211">
        <v>192</v>
      </c>
      <c r="BA32" s="211">
        <v>171</v>
      </c>
      <c r="BB32" s="211">
        <v>178</v>
      </c>
      <c r="BC32" s="211">
        <v>168</v>
      </c>
      <c r="BD32" s="211">
        <v>173</v>
      </c>
      <c r="BE32" s="211">
        <v>251</v>
      </c>
      <c r="BF32" s="211">
        <v>190</v>
      </c>
      <c r="BG32" s="211">
        <v>201</v>
      </c>
      <c r="BH32" s="211">
        <v>142</v>
      </c>
      <c r="BI32" s="211">
        <v>182</v>
      </c>
      <c r="BJ32" s="211">
        <v>191</v>
      </c>
      <c r="BK32" s="211">
        <v>181</v>
      </c>
      <c r="BL32" s="211">
        <v>185</v>
      </c>
      <c r="BM32" s="211">
        <v>150</v>
      </c>
      <c r="BN32" s="211">
        <v>195</v>
      </c>
      <c r="BO32" s="211">
        <v>221</v>
      </c>
      <c r="BP32" s="211">
        <v>192</v>
      </c>
      <c r="BQ32" s="171">
        <v>204</v>
      </c>
      <c r="BR32" s="171">
        <v>177</v>
      </c>
      <c r="BS32" s="171">
        <v>183</v>
      </c>
      <c r="BT32" s="171">
        <v>143</v>
      </c>
      <c r="BU32" s="171">
        <v>213</v>
      </c>
      <c r="BV32" s="171">
        <v>159</v>
      </c>
      <c r="BW32" s="171">
        <v>200</v>
      </c>
      <c r="BX32" s="171">
        <v>190</v>
      </c>
      <c r="BY32" s="171">
        <v>138</v>
      </c>
      <c r="BZ32" s="171">
        <v>165</v>
      </c>
      <c r="CA32" s="171">
        <v>153</v>
      </c>
      <c r="CB32" s="171">
        <v>178</v>
      </c>
      <c r="CC32" s="171">
        <v>199</v>
      </c>
      <c r="CD32" s="171">
        <v>178</v>
      </c>
      <c r="CE32" s="171">
        <v>175</v>
      </c>
      <c r="CF32" s="171">
        <v>138</v>
      </c>
      <c r="CG32" s="171">
        <v>180</v>
      </c>
      <c r="CH32" s="171">
        <v>168</v>
      </c>
      <c r="CI32" s="171">
        <v>188</v>
      </c>
      <c r="CJ32" s="171">
        <v>205</v>
      </c>
      <c r="CK32" s="171">
        <v>160</v>
      </c>
      <c r="CL32" s="171">
        <v>170</v>
      </c>
      <c r="CM32" s="171">
        <v>152</v>
      </c>
      <c r="CN32" s="171">
        <v>211</v>
      </c>
      <c r="CO32" s="171">
        <v>177</v>
      </c>
      <c r="CP32" s="171">
        <v>161</v>
      </c>
      <c r="CQ32" s="171">
        <v>246</v>
      </c>
      <c r="CR32" s="171">
        <v>140</v>
      </c>
      <c r="CS32" s="171">
        <v>153</v>
      </c>
      <c r="CT32" s="171">
        <v>186</v>
      </c>
      <c r="CU32" s="171">
        <v>138</v>
      </c>
      <c r="CV32" s="171">
        <v>159</v>
      </c>
      <c r="CW32" s="171">
        <v>161</v>
      </c>
      <c r="CX32" s="171">
        <v>195</v>
      </c>
      <c r="CY32" s="171">
        <v>187</v>
      </c>
      <c r="CZ32" s="171">
        <v>184</v>
      </c>
      <c r="DA32" s="171">
        <v>276</v>
      </c>
      <c r="DB32" s="171">
        <v>158</v>
      </c>
      <c r="DC32" s="171">
        <v>150</v>
      </c>
      <c r="DD32" s="171">
        <v>255</v>
      </c>
      <c r="DE32" s="171">
        <v>167</v>
      </c>
      <c r="DF32" s="171">
        <v>204</v>
      </c>
      <c r="DG32" s="171">
        <v>223</v>
      </c>
      <c r="DH32" s="171">
        <v>171</v>
      </c>
      <c r="DI32" s="171">
        <v>171</v>
      </c>
      <c r="DJ32" s="171">
        <v>202</v>
      </c>
      <c r="DK32" s="171">
        <v>159</v>
      </c>
      <c r="DL32" s="171">
        <v>221</v>
      </c>
      <c r="DM32" s="171">
        <v>181</v>
      </c>
      <c r="DN32" s="171">
        <v>194</v>
      </c>
      <c r="DO32" s="171">
        <v>185</v>
      </c>
      <c r="DP32" s="171">
        <v>173</v>
      </c>
      <c r="DQ32" s="171">
        <v>156</v>
      </c>
      <c r="DR32" s="171">
        <v>230</v>
      </c>
      <c r="DS32" s="171">
        <v>160</v>
      </c>
      <c r="DT32" s="171">
        <v>196</v>
      </c>
      <c r="DU32" s="171">
        <v>142</v>
      </c>
      <c r="DV32" s="171">
        <v>182</v>
      </c>
      <c r="DW32" s="171">
        <v>162</v>
      </c>
      <c r="DX32" s="171">
        <v>201</v>
      </c>
      <c r="DY32" s="171">
        <v>246</v>
      </c>
      <c r="DZ32" s="171">
        <v>180</v>
      </c>
      <c r="EA32" s="171">
        <v>222</v>
      </c>
      <c r="EB32" s="171">
        <v>224</v>
      </c>
      <c r="EC32" s="171">
        <v>157</v>
      </c>
      <c r="ED32" s="171">
        <v>178</v>
      </c>
      <c r="EE32" s="171">
        <v>196</v>
      </c>
      <c r="EF32" s="171">
        <v>197</v>
      </c>
      <c r="EG32" s="171">
        <v>192</v>
      </c>
      <c r="EH32" s="171">
        <v>183</v>
      </c>
      <c r="EI32" s="171">
        <v>213</v>
      </c>
      <c r="EJ32" s="171">
        <v>206</v>
      </c>
      <c r="EK32" s="171">
        <v>162</v>
      </c>
      <c r="EL32" s="171">
        <v>179</v>
      </c>
      <c r="EM32" s="171">
        <v>170</v>
      </c>
      <c r="EN32" s="171">
        <v>130</v>
      </c>
      <c r="EO32" s="171">
        <v>190</v>
      </c>
      <c r="EP32" s="171">
        <v>167</v>
      </c>
      <c r="EQ32" s="171">
        <v>200</v>
      </c>
      <c r="ER32" s="171">
        <v>203</v>
      </c>
      <c r="ES32" s="171">
        <v>150</v>
      </c>
      <c r="ET32" s="171">
        <v>177</v>
      </c>
      <c r="EU32" s="171">
        <v>140</v>
      </c>
      <c r="EV32" s="171">
        <v>203</v>
      </c>
      <c r="EW32" s="171">
        <v>168</v>
      </c>
      <c r="EX32" s="171">
        <v>205</v>
      </c>
      <c r="EY32" s="171">
        <v>207</v>
      </c>
      <c r="EZ32" s="171">
        <v>182</v>
      </c>
      <c r="FA32" s="171">
        <v>205</v>
      </c>
      <c r="FB32" s="171">
        <v>209</v>
      </c>
      <c r="FC32" s="171">
        <v>188</v>
      </c>
      <c r="FD32" s="171">
        <v>152</v>
      </c>
      <c r="FE32" s="171">
        <v>175</v>
      </c>
      <c r="FF32" s="171">
        <v>191</v>
      </c>
      <c r="FG32" s="171">
        <v>179</v>
      </c>
      <c r="FH32" s="171">
        <v>178</v>
      </c>
      <c r="FI32" s="171">
        <v>179</v>
      </c>
      <c r="FJ32" s="171">
        <v>178</v>
      </c>
      <c r="FK32" s="171">
        <v>212</v>
      </c>
      <c r="FL32" s="171">
        <v>174</v>
      </c>
      <c r="FM32" s="171">
        <v>181</v>
      </c>
    </row>
    <row r="33" spans="1:133" ht="15">
      <c r="A33" s="198">
        <v>29</v>
      </c>
      <c r="B33" s="199">
        <f t="shared" si="0"/>
        <v>28</v>
      </c>
      <c r="C33" s="200" t="s">
        <v>6</v>
      </c>
      <c r="D33" s="218" t="s">
        <v>113</v>
      </c>
      <c r="E33" s="201">
        <f t="shared" si="1"/>
        <v>170</v>
      </c>
      <c r="F33" s="218">
        <v>172.22</v>
      </c>
      <c r="G33" s="219">
        <f t="shared" si="2"/>
        <v>170.2</v>
      </c>
      <c r="H33" s="204">
        <f t="shared" si="3"/>
        <v>20</v>
      </c>
      <c r="I33" s="213">
        <v>142</v>
      </c>
      <c r="J33" s="1">
        <v>167</v>
      </c>
      <c r="K33" s="1">
        <v>140</v>
      </c>
      <c r="L33" s="1">
        <v>174</v>
      </c>
      <c r="M33" s="1">
        <v>158</v>
      </c>
      <c r="N33" s="1">
        <v>151</v>
      </c>
      <c r="O33" s="1">
        <v>192</v>
      </c>
      <c r="P33" s="1">
        <v>177</v>
      </c>
      <c r="Q33" s="1">
        <v>183</v>
      </c>
      <c r="R33" s="1">
        <v>153</v>
      </c>
      <c r="S33" s="1">
        <v>180</v>
      </c>
      <c r="T33" s="1">
        <v>180</v>
      </c>
      <c r="U33" s="1">
        <v>190</v>
      </c>
      <c r="V33" s="1">
        <v>154</v>
      </c>
      <c r="W33" s="1">
        <v>194</v>
      </c>
      <c r="X33" s="1">
        <v>166</v>
      </c>
      <c r="Y33" s="1">
        <v>182</v>
      </c>
      <c r="Z33" s="1">
        <v>185</v>
      </c>
      <c r="AA33" s="1">
        <v>172</v>
      </c>
      <c r="AB33" s="214">
        <v>164</v>
      </c>
      <c r="AC33" s="215">
        <v>182</v>
      </c>
      <c r="AD33" s="216">
        <v>160</v>
      </c>
      <c r="AE33" s="216">
        <v>156</v>
      </c>
      <c r="AF33" s="216">
        <v>188</v>
      </c>
      <c r="AG33" s="216">
        <v>158</v>
      </c>
      <c r="AH33" s="216">
        <v>159</v>
      </c>
      <c r="AI33" s="216">
        <v>172</v>
      </c>
      <c r="AJ33" s="216">
        <v>175</v>
      </c>
      <c r="AK33" s="216">
        <v>195</v>
      </c>
      <c r="AL33" s="216">
        <v>180</v>
      </c>
      <c r="AM33" s="216">
        <v>199</v>
      </c>
      <c r="AN33" s="216">
        <v>202</v>
      </c>
      <c r="AO33" s="216">
        <v>248</v>
      </c>
      <c r="AP33" s="216">
        <v>192</v>
      </c>
      <c r="AQ33" s="216">
        <v>165</v>
      </c>
      <c r="AR33" s="216">
        <v>189</v>
      </c>
      <c r="AS33" s="216">
        <v>161</v>
      </c>
      <c r="AT33" s="216">
        <v>150</v>
      </c>
      <c r="AU33" s="216">
        <v>178</v>
      </c>
      <c r="AV33" s="216">
        <v>187</v>
      </c>
      <c r="AW33" s="216">
        <v>189</v>
      </c>
      <c r="AX33" s="216">
        <v>213</v>
      </c>
      <c r="AY33" s="216">
        <v>190</v>
      </c>
      <c r="AZ33" s="216">
        <v>190</v>
      </c>
      <c r="BA33" s="216">
        <v>222</v>
      </c>
      <c r="BB33" s="216">
        <v>189</v>
      </c>
      <c r="BC33" s="216">
        <v>205</v>
      </c>
      <c r="BD33" s="216">
        <v>158</v>
      </c>
      <c r="BE33" s="216">
        <v>156</v>
      </c>
      <c r="BF33" s="216">
        <v>202</v>
      </c>
      <c r="BG33" s="216">
        <v>199</v>
      </c>
      <c r="BH33" s="216">
        <v>184</v>
      </c>
      <c r="BI33" s="216">
        <v>142</v>
      </c>
      <c r="BJ33" s="216">
        <v>173</v>
      </c>
      <c r="BK33" s="216">
        <v>172</v>
      </c>
      <c r="BL33" s="216">
        <v>180</v>
      </c>
      <c r="BM33" s="216">
        <v>182</v>
      </c>
      <c r="BN33" s="216">
        <v>148</v>
      </c>
      <c r="BO33" s="216">
        <v>172</v>
      </c>
      <c r="BP33" s="216">
        <v>187</v>
      </c>
      <c r="BQ33" s="171">
        <v>149</v>
      </c>
      <c r="BR33" s="171">
        <v>153</v>
      </c>
      <c r="BS33" s="171">
        <v>159</v>
      </c>
      <c r="BT33" s="171">
        <v>183</v>
      </c>
      <c r="BU33" s="171">
        <v>198</v>
      </c>
      <c r="BV33" s="171">
        <v>170</v>
      </c>
      <c r="BW33" s="171">
        <v>206</v>
      </c>
      <c r="BX33" s="171">
        <v>197</v>
      </c>
      <c r="BY33" s="171">
        <v>184</v>
      </c>
      <c r="BZ33" s="171">
        <v>180</v>
      </c>
      <c r="CA33" s="171">
        <v>171</v>
      </c>
      <c r="CB33" s="171">
        <v>218</v>
      </c>
      <c r="CC33" s="171">
        <v>210</v>
      </c>
      <c r="CD33" s="171">
        <v>195</v>
      </c>
      <c r="CE33" s="171">
        <v>162</v>
      </c>
      <c r="CF33" s="171">
        <v>198</v>
      </c>
      <c r="CG33" s="171">
        <v>165</v>
      </c>
      <c r="CH33" s="171">
        <v>212</v>
      </c>
      <c r="CI33" s="171">
        <v>169</v>
      </c>
      <c r="CJ33" s="171">
        <v>188</v>
      </c>
      <c r="CK33" s="171">
        <v>215</v>
      </c>
      <c r="CL33" s="171">
        <v>157</v>
      </c>
      <c r="CM33" s="171">
        <v>159</v>
      </c>
      <c r="CN33" s="171">
        <v>162</v>
      </c>
      <c r="CO33" s="171">
        <v>181</v>
      </c>
      <c r="CP33" s="171">
        <v>170</v>
      </c>
      <c r="CQ33" s="171">
        <v>216</v>
      </c>
      <c r="CR33" s="171">
        <v>170</v>
      </c>
      <c r="CS33" s="171">
        <v>234</v>
      </c>
      <c r="CT33" s="171">
        <v>166</v>
      </c>
      <c r="CU33" s="171">
        <v>159</v>
      </c>
      <c r="CV33" s="171">
        <v>155</v>
      </c>
      <c r="CW33" s="171">
        <v>166</v>
      </c>
      <c r="CX33" s="171">
        <v>204</v>
      </c>
      <c r="CY33" s="171">
        <v>163</v>
      </c>
      <c r="CZ33" s="171">
        <v>162</v>
      </c>
      <c r="DA33" s="171">
        <v>204</v>
      </c>
      <c r="DB33" s="171">
        <v>166</v>
      </c>
      <c r="DC33" s="171">
        <v>185</v>
      </c>
      <c r="DD33" s="171">
        <v>144</v>
      </c>
      <c r="DE33" s="171">
        <v>178</v>
      </c>
      <c r="DF33" s="171">
        <v>197</v>
      </c>
      <c r="DG33" s="171">
        <v>230</v>
      </c>
      <c r="DH33" s="171">
        <v>150</v>
      </c>
      <c r="DI33" s="171">
        <v>174</v>
      </c>
      <c r="DJ33" s="171">
        <v>161</v>
      </c>
      <c r="DK33" s="171">
        <v>142</v>
      </c>
      <c r="DL33" s="171">
        <v>169</v>
      </c>
      <c r="DM33" s="171">
        <v>187</v>
      </c>
      <c r="DN33" s="171">
        <v>156</v>
      </c>
      <c r="DO33" s="171">
        <v>235</v>
      </c>
      <c r="DP33" s="171">
        <v>210</v>
      </c>
      <c r="DQ33" s="171">
        <v>200</v>
      </c>
      <c r="DR33" s="171">
        <v>124</v>
      </c>
      <c r="DS33" s="171">
        <v>130</v>
      </c>
      <c r="DT33" s="171">
        <v>122</v>
      </c>
      <c r="DU33" s="171">
        <v>179</v>
      </c>
      <c r="DV33" s="171">
        <v>203</v>
      </c>
      <c r="DW33" s="171">
        <v>202</v>
      </c>
      <c r="DX33" s="171">
        <v>166</v>
      </c>
      <c r="DY33" s="171">
        <v>134</v>
      </c>
      <c r="DZ33" s="171">
        <v>162</v>
      </c>
      <c r="EA33" s="171">
        <v>180</v>
      </c>
      <c r="EB33" s="171">
        <v>196</v>
      </c>
      <c r="EC33" s="171">
        <v>136</v>
      </c>
    </row>
    <row r="34" spans="1:132" ht="15">
      <c r="A34" s="217">
        <v>30</v>
      </c>
      <c r="B34" s="199">
        <f t="shared" si="0"/>
        <v>14</v>
      </c>
      <c r="C34" s="200" t="s">
        <v>37</v>
      </c>
      <c r="D34" s="218" t="s">
        <v>116</v>
      </c>
      <c r="E34" s="201">
        <f t="shared" si="1"/>
        <v>190</v>
      </c>
      <c r="F34" s="234">
        <v>177.52</v>
      </c>
      <c r="G34" s="203">
        <f t="shared" si="2"/>
        <v>190.55</v>
      </c>
      <c r="H34" s="235">
        <f t="shared" si="3"/>
        <v>20</v>
      </c>
      <c r="I34" s="205">
        <v>166</v>
      </c>
      <c r="J34" s="206">
        <v>198</v>
      </c>
      <c r="K34" s="206">
        <v>192</v>
      </c>
      <c r="L34" s="206">
        <v>206</v>
      </c>
      <c r="M34" s="206">
        <v>192</v>
      </c>
      <c r="N34" s="206">
        <v>194</v>
      </c>
      <c r="O34" s="206">
        <v>175</v>
      </c>
      <c r="P34" s="206">
        <v>179</v>
      </c>
      <c r="Q34" s="206">
        <v>184</v>
      </c>
      <c r="R34" s="206">
        <v>155</v>
      </c>
      <c r="S34" s="206">
        <v>171</v>
      </c>
      <c r="T34" s="206">
        <v>140</v>
      </c>
      <c r="U34" s="206">
        <v>201</v>
      </c>
      <c r="V34" s="206">
        <v>210</v>
      </c>
      <c r="W34" s="206">
        <v>176</v>
      </c>
      <c r="X34" s="206">
        <v>246</v>
      </c>
      <c r="Y34" s="206">
        <v>237</v>
      </c>
      <c r="Z34" s="206">
        <v>217</v>
      </c>
      <c r="AA34" s="206">
        <v>178</v>
      </c>
      <c r="AB34" s="207">
        <v>194</v>
      </c>
      <c r="AC34" s="220">
        <v>192</v>
      </c>
      <c r="AD34" s="221">
        <v>223</v>
      </c>
      <c r="AE34" s="221">
        <v>160</v>
      </c>
      <c r="AF34" s="221">
        <v>167</v>
      </c>
      <c r="AG34" s="221">
        <v>225</v>
      </c>
      <c r="AH34" s="211">
        <v>163</v>
      </c>
      <c r="AI34" s="211">
        <v>183</v>
      </c>
      <c r="AJ34" s="211">
        <v>180</v>
      </c>
      <c r="AK34" s="211">
        <v>188</v>
      </c>
      <c r="AL34" s="211">
        <v>220</v>
      </c>
      <c r="AM34" s="211">
        <v>186</v>
      </c>
      <c r="AN34" s="211">
        <v>240</v>
      </c>
      <c r="AO34" s="211">
        <v>201</v>
      </c>
      <c r="AP34" s="211">
        <v>216</v>
      </c>
      <c r="AQ34" s="211">
        <v>144</v>
      </c>
      <c r="AR34" s="211">
        <v>185</v>
      </c>
      <c r="AS34" s="211">
        <v>198</v>
      </c>
      <c r="AT34" s="211">
        <v>177</v>
      </c>
      <c r="AU34" s="211">
        <v>181</v>
      </c>
      <c r="AV34" s="211">
        <v>222</v>
      </c>
      <c r="AW34" s="211">
        <v>171</v>
      </c>
      <c r="AX34" s="211">
        <v>173</v>
      </c>
      <c r="AY34" s="211">
        <v>158</v>
      </c>
      <c r="AZ34" s="211">
        <v>180</v>
      </c>
      <c r="BA34" s="211">
        <v>201</v>
      </c>
      <c r="BB34" s="211">
        <v>155</v>
      </c>
      <c r="BC34" s="211">
        <v>187</v>
      </c>
      <c r="BD34" s="211">
        <v>172</v>
      </c>
      <c r="BE34" s="211">
        <v>194</v>
      </c>
      <c r="BF34" s="211">
        <v>190</v>
      </c>
      <c r="BG34" s="211">
        <v>202</v>
      </c>
      <c r="BH34" s="211">
        <v>148</v>
      </c>
      <c r="BI34" s="211">
        <v>147</v>
      </c>
      <c r="BJ34" s="211">
        <v>187</v>
      </c>
      <c r="BK34" s="211">
        <v>178</v>
      </c>
      <c r="BL34" s="211">
        <v>190</v>
      </c>
      <c r="BM34" s="211">
        <v>182</v>
      </c>
      <c r="BN34" s="211">
        <v>190</v>
      </c>
      <c r="BO34" s="211">
        <v>204</v>
      </c>
      <c r="BP34" s="211">
        <v>184</v>
      </c>
      <c r="BQ34" s="212">
        <v>191</v>
      </c>
      <c r="BR34" s="212">
        <v>195</v>
      </c>
      <c r="BS34" s="212">
        <v>173</v>
      </c>
      <c r="BT34" s="212">
        <v>141</v>
      </c>
      <c r="BU34" s="171">
        <v>201</v>
      </c>
      <c r="BV34" s="171">
        <v>178</v>
      </c>
      <c r="BW34" s="171">
        <v>211</v>
      </c>
      <c r="BX34" s="171">
        <v>191</v>
      </c>
      <c r="BY34" s="171">
        <v>201</v>
      </c>
      <c r="BZ34" s="171">
        <v>154</v>
      </c>
      <c r="CA34" s="171">
        <v>180</v>
      </c>
      <c r="CB34" s="171">
        <v>220</v>
      </c>
      <c r="CC34" s="171">
        <v>157</v>
      </c>
      <c r="CD34" s="171">
        <v>196</v>
      </c>
      <c r="CE34" s="171">
        <v>170</v>
      </c>
      <c r="CF34" s="171">
        <v>187</v>
      </c>
      <c r="CG34" s="171">
        <v>173</v>
      </c>
      <c r="CH34" s="171">
        <v>131</v>
      </c>
      <c r="CI34" s="171">
        <v>177</v>
      </c>
      <c r="CJ34" s="171">
        <v>125</v>
      </c>
      <c r="CK34" s="171">
        <v>178</v>
      </c>
      <c r="CL34" s="171">
        <v>162</v>
      </c>
      <c r="CM34" s="171">
        <v>177</v>
      </c>
      <c r="CN34" s="171">
        <v>159</v>
      </c>
      <c r="CO34" s="171">
        <v>176</v>
      </c>
      <c r="CP34" s="171">
        <v>186</v>
      </c>
      <c r="CQ34" s="171">
        <v>208</v>
      </c>
      <c r="CR34" s="171">
        <v>145</v>
      </c>
      <c r="CS34" s="171">
        <v>174</v>
      </c>
      <c r="CT34" s="171">
        <v>199</v>
      </c>
      <c r="CU34" s="171">
        <v>158</v>
      </c>
      <c r="CV34" s="171">
        <v>155</v>
      </c>
      <c r="CW34" s="171">
        <v>170</v>
      </c>
      <c r="CX34" s="171">
        <v>170</v>
      </c>
      <c r="CY34" s="171">
        <v>171</v>
      </c>
      <c r="CZ34" s="171">
        <v>159</v>
      </c>
      <c r="DA34" s="171">
        <v>181</v>
      </c>
      <c r="DB34" s="171">
        <v>155</v>
      </c>
      <c r="DC34" s="171">
        <v>168</v>
      </c>
      <c r="DD34" s="171">
        <v>213</v>
      </c>
      <c r="DE34" s="171">
        <v>198</v>
      </c>
      <c r="DF34" s="171">
        <v>185</v>
      </c>
      <c r="DG34" s="171">
        <v>139</v>
      </c>
      <c r="DH34" s="171">
        <v>191</v>
      </c>
      <c r="DI34" s="171">
        <v>181</v>
      </c>
      <c r="DJ34" s="171">
        <v>158</v>
      </c>
      <c r="DK34" s="171">
        <v>201</v>
      </c>
      <c r="DL34" s="171">
        <v>191</v>
      </c>
      <c r="DM34" s="171">
        <v>167</v>
      </c>
      <c r="DN34" s="171">
        <v>193</v>
      </c>
      <c r="DO34" s="171">
        <v>201</v>
      </c>
      <c r="DP34" s="171">
        <v>136</v>
      </c>
      <c r="DQ34" s="171">
        <v>178</v>
      </c>
      <c r="DR34" s="171">
        <v>182</v>
      </c>
      <c r="DS34" s="171">
        <v>140</v>
      </c>
      <c r="DT34" s="171">
        <v>245</v>
      </c>
      <c r="DU34" s="171">
        <v>179</v>
      </c>
      <c r="DV34" s="171">
        <v>190</v>
      </c>
      <c r="DW34" s="171">
        <v>145</v>
      </c>
      <c r="DX34" s="171">
        <v>133</v>
      </c>
      <c r="DY34" s="171">
        <v>221</v>
      </c>
      <c r="DZ34" s="171">
        <v>181</v>
      </c>
      <c r="EA34" s="171">
        <v>202</v>
      </c>
      <c r="EB34" s="171">
        <v>143</v>
      </c>
    </row>
    <row r="35" spans="1:71" ht="15">
      <c r="A35" s="198">
        <v>31</v>
      </c>
      <c r="B35" s="199">
        <f t="shared" si="0"/>
        <v>21</v>
      </c>
      <c r="C35" s="200" t="s">
        <v>118</v>
      </c>
      <c r="D35" s="218" t="s">
        <v>113</v>
      </c>
      <c r="E35" s="201">
        <f t="shared" si="1"/>
        <v>179</v>
      </c>
      <c r="F35" s="218">
        <v>174.38</v>
      </c>
      <c r="G35" s="219">
        <f t="shared" si="2"/>
        <v>179.85</v>
      </c>
      <c r="H35" s="204">
        <f t="shared" si="3"/>
        <v>20</v>
      </c>
      <c r="I35" s="213">
        <v>187</v>
      </c>
      <c r="J35" s="1">
        <v>158</v>
      </c>
      <c r="K35" s="1">
        <v>170</v>
      </c>
      <c r="L35" s="1">
        <v>164</v>
      </c>
      <c r="M35" s="1">
        <v>200</v>
      </c>
      <c r="N35" s="1">
        <v>213</v>
      </c>
      <c r="O35" s="1">
        <v>163</v>
      </c>
      <c r="P35" s="1">
        <v>168</v>
      </c>
      <c r="Q35" s="1">
        <v>215</v>
      </c>
      <c r="R35" s="1">
        <v>151</v>
      </c>
      <c r="S35" s="1">
        <v>165</v>
      </c>
      <c r="T35" s="1">
        <v>185</v>
      </c>
      <c r="U35" s="1">
        <v>166</v>
      </c>
      <c r="V35" s="1">
        <v>184</v>
      </c>
      <c r="W35" s="1">
        <v>164</v>
      </c>
      <c r="X35" s="1">
        <v>181</v>
      </c>
      <c r="Y35" s="1">
        <v>180</v>
      </c>
      <c r="Z35" s="1">
        <v>215</v>
      </c>
      <c r="AA35" s="1">
        <v>178</v>
      </c>
      <c r="AB35" s="214">
        <v>190</v>
      </c>
      <c r="AC35" s="231">
        <v>171</v>
      </c>
      <c r="AD35" s="210">
        <v>181</v>
      </c>
      <c r="AE35" s="210">
        <v>187</v>
      </c>
      <c r="AF35" s="210">
        <v>182</v>
      </c>
      <c r="AG35" s="210">
        <v>160</v>
      </c>
      <c r="AH35" s="210">
        <v>148</v>
      </c>
      <c r="AI35" s="216">
        <v>180</v>
      </c>
      <c r="AJ35" s="216">
        <v>147</v>
      </c>
      <c r="AK35" s="216">
        <v>181</v>
      </c>
      <c r="AL35" s="216">
        <v>198</v>
      </c>
      <c r="AM35" s="216">
        <v>157</v>
      </c>
      <c r="AN35" s="216">
        <v>204</v>
      </c>
      <c r="AO35" s="216">
        <v>168</v>
      </c>
      <c r="AP35" s="216">
        <v>145</v>
      </c>
      <c r="AQ35" s="216">
        <v>173</v>
      </c>
      <c r="AR35" s="216">
        <v>226</v>
      </c>
      <c r="AS35" s="216">
        <v>200</v>
      </c>
      <c r="AT35" s="216">
        <v>193</v>
      </c>
      <c r="AU35" s="216">
        <v>170</v>
      </c>
      <c r="AV35" s="216">
        <v>183</v>
      </c>
      <c r="AW35" s="216">
        <v>164</v>
      </c>
      <c r="AX35" s="216">
        <v>177</v>
      </c>
      <c r="AY35" s="216">
        <v>195</v>
      </c>
      <c r="AZ35" s="216">
        <v>172</v>
      </c>
      <c r="BA35" s="216">
        <v>176</v>
      </c>
      <c r="BB35" s="216">
        <v>211</v>
      </c>
      <c r="BC35" s="216">
        <v>153</v>
      </c>
      <c r="BD35" s="216">
        <v>169</v>
      </c>
      <c r="BE35" s="216">
        <v>178</v>
      </c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R35" s="212"/>
      <c r="BS35" s="212"/>
    </row>
    <row r="36" spans="1:88" ht="15">
      <c r="A36" s="198">
        <v>32</v>
      </c>
      <c r="B36" s="199">
        <f t="shared" si="0"/>
        <v>70</v>
      </c>
      <c r="C36" s="200" t="s">
        <v>53</v>
      </c>
      <c r="D36" s="218" t="s">
        <v>113</v>
      </c>
      <c r="E36" s="201">
        <f t="shared" si="1"/>
        <v>110</v>
      </c>
      <c r="F36" s="242"/>
      <c r="G36" s="240">
        <f t="shared" si="2"/>
        <v>108.1</v>
      </c>
      <c r="H36" s="241">
        <f t="shared" si="3"/>
        <v>20</v>
      </c>
      <c r="I36" s="213">
        <v>80</v>
      </c>
      <c r="J36" s="1">
        <v>143</v>
      </c>
      <c r="K36" s="1">
        <v>105</v>
      </c>
      <c r="L36" s="1">
        <v>111</v>
      </c>
      <c r="M36" s="1">
        <v>147</v>
      </c>
      <c r="N36" s="1">
        <v>92</v>
      </c>
      <c r="O36" s="1">
        <v>123</v>
      </c>
      <c r="P36" s="1">
        <v>127</v>
      </c>
      <c r="Q36" s="1">
        <v>126</v>
      </c>
      <c r="R36" s="1">
        <v>73</v>
      </c>
      <c r="S36" s="1">
        <v>117</v>
      </c>
      <c r="T36" s="1">
        <v>125</v>
      </c>
      <c r="U36" s="1">
        <v>96</v>
      </c>
      <c r="V36" s="1">
        <v>123</v>
      </c>
      <c r="W36" s="1">
        <v>113</v>
      </c>
      <c r="X36" s="1">
        <v>95</v>
      </c>
      <c r="Y36" s="1">
        <v>80</v>
      </c>
      <c r="Z36" s="1">
        <v>115</v>
      </c>
      <c r="AA36" s="1">
        <v>74</v>
      </c>
      <c r="AB36" s="214">
        <v>97</v>
      </c>
      <c r="AC36" s="215">
        <v>99</v>
      </c>
      <c r="AD36" s="216">
        <v>117</v>
      </c>
      <c r="AE36" s="216">
        <v>102</v>
      </c>
      <c r="AF36" s="216">
        <v>58</v>
      </c>
      <c r="AG36" s="216">
        <v>107</v>
      </c>
      <c r="AH36" s="216">
        <v>82</v>
      </c>
      <c r="AI36" s="216">
        <v>121</v>
      </c>
      <c r="AJ36" s="216">
        <v>72</v>
      </c>
      <c r="AK36" s="216">
        <v>88</v>
      </c>
      <c r="AL36" s="216">
        <v>111</v>
      </c>
      <c r="AM36" s="216">
        <v>74</v>
      </c>
      <c r="AN36" s="216">
        <v>127</v>
      </c>
      <c r="AO36" s="216">
        <v>117</v>
      </c>
      <c r="AP36" s="216">
        <v>111</v>
      </c>
      <c r="AQ36" s="216">
        <v>99</v>
      </c>
      <c r="AR36" s="216">
        <v>116</v>
      </c>
      <c r="AS36" s="216">
        <v>101</v>
      </c>
      <c r="AT36" s="216">
        <v>100</v>
      </c>
      <c r="AU36" s="216">
        <v>92</v>
      </c>
      <c r="AV36" s="216">
        <v>98</v>
      </c>
      <c r="AW36" s="216">
        <v>97</v>
      </c>
      <c r="AX36" s="216">
        <v>123</v>
      </c>
      <c r="AY36" s="216">
        <v>81</v>
      </c>
      <c r="AZ36" s="216">
        <v>98</v>
      </c>
      <c r="BA36" s="216">
        <v>97</v>
      </c>
      <c r="BB36" s="216">
        <v>106</v>
      </c>
      <c r="BC36" s="216">
        <v>95</v>
      </c>
      <c r="BD36" s="216">
        <v>117</v>
      </c>
      <c r="BE36" s="216">
        <v>35</v>
      </c>
      <c r="BF36" s="216">
        <v>124</v>
      </c>
      <c r="BG36" s="216">
        <v>84</v>
      </c>
      <c r="BH36" s="216">
        <v>69</v>
      </c>
      <c r="BI36" s="216">
        <v>63</v>
      </c>
      <c r="BJ36" s="216">
        <v>76</v>
      </c>
      <c r="BK36" s="216">
        <v>70</v>
      </c>
      <c r="BL36" s="216">
        <v>78</v>
      </c>
      <c r="BM36" s="216">
        <v>103</v>
      </c>
      <c r="BN36" s="216">
        <v>103</v>
      </c>
      <c r="BO36" s="216">
        <v>113</v>
      </c>
      <c r="BP36" s="216">
        <v>101</v>
      </c>
      <c r="BQ36" s="171">
        <v>102</v>
      </c>
      <c r="BR36" s="171">
        <v>116</v>
      </c>
      <c r="BS36" s="171">
        <v>125</v>
      </c>
      <c r="BT36" s="171">
        <v>125</v>
      </c>
      <c r="BU36" s="171">
        <v>125</v>
      </c>
      <c r="BV36" s="171">
        <v>107</v>
      </c>
      <c r="BW36" s="171">
        <v>126</v>
      </c>
      <c r="BX36" s="171">
        <v>83</v>
      </c>
      <c r="BY36" s="171">
        <v>121</v>
      </c>
      <c r="BZ36" s="171">
        <v>94</v>
      </c>
      <c r="CA36" s="171">
        <v>116</v>
      </c>
      <c r="CB36" s="171">
        <v>116</v>
      </c>
      <c r="CC36" s="171">
        <v>112</v>
      </c>
      <c r="CD36" s="171">
        <v>87</v>
      </c>
      <c r="CE36" s="171">
        <v>91</v>
      </c>
      <c r="CF36" s="171">
        <v>88</v>
      </c>
      <c r="CG36" s="171">
        <v>103</v>
      </c>
      <c r="CH36" s="171">
        <v>103</v>
      </c>
      <c r="CI36" s="171">
        <v>119</v>
      </c>
      <c r="CJ36" s="171">
        <v>84</v>
      </c>
    </row>
    <row r="37" spans="1:151" ht="15">
      <c r="A37" s="217">
        <v>33</v>
      </c>
      <c r="B37" s="199">
        <f aca="true" t="shared" si="4" ref="B37:B51">IF(E37&lt;&gt;"",IF(ROUNDDOWN(($E$3-E37)*$G$3,0)&gt;0,ROUNDDOWN(($E$3-E37)*$G$3,0),0),"")</f>
        <v>5</v>
      </c>
      <c r="C37" s="200" t="s">
        <v>12</v>
      </c>
      <c r="D37" s="218" t="s">
        <v>113</v>
      </c>
      <c r="E37" s="201">
        <f aca="true" t="shared" si="5" ref="E37:E51">IF(OR(AND(H37&gt;0,H37&lt;&gt;""),AND(F37&gt;0,F37&lt;&gt;"")),MAX(IF(F37&lt;&gt;"",ROUNDDOWN(((20-H37)*(F37+F37*$F$3)+SUM(I37:AB37))/20,0),ROUNDDOWN(G37,0)),$E$3-100),"")</f>
        <v>202</v>
      </c>
      <c r="F37" s="218">
        <v>187.95652173913044</v>
      </c>
      <c r="G37" s="219">
        <f aca="true" t="shared" si="6" ref="G37:G51">IF(H37&gt;0,AVERAGE(I37:AB37),"")</f>
        <v>202.95</v>
      </c>
      <c r="H37" s="204">
        <f aca="true" t="shared" si="7" ref="H37:H51">COUNT(I37:AB37)</f>
        <v>20</v>
      </c>
      <c r="I37" s="213">
        <v>193</v>
      </c>
      <c r="J37" s="1">
        <v>191</v>
      </c>
      <c r="K37" s="1">
        <v>172</v>
      </c>
      <c r="L37" s="1">
        <v>169</v>
      </c>
      <c r="M37" s="1">
        <v>146</v>
      </c>
      <c r="N37" s="1">
        <v>153</v>
      </c>
      <c r="O37" s="1">
        <v>234</v>
      </c>
      <c r="P37" s="1">
        <v>166</v>
      </c>
      <c r="Q37" s="1">
        <v>236</v>
      </c>
      <c r="R37" s="1">
        <v>214</v>
      </c>
      <c r="S37" s="1">
        <v>192</v>
      </c>
      <c r="T37" s="1">
        <v>233</v>
      </c>
      <c r="U37" s="1">
        <v>233</v>
      </c>
      <c r="V37" s="1">
        <v>214</v>
      </c>
      <c r="W37" s="1">
        <v>193</v>
      </c>
      <c r="X37" s="1">
        <v>256</v>
      </c>
      <c r="Y37" s="1">
        <v>256</v>
      </c>
      <c r="Z37" s="1">
        <v>202</v>
      </c>
      <c r="AA37" s="1">
        <v>202</v>
      </c>
      <c r="AB37" s="214">
        <v>204</v>
      </c>
      <c r="AC37" s="215">
        <v>196</v>
      </c>
      <c r="AD37" s="216">
        <v>178</v>
      </c>
      <c r="AE37" s="216">
        <v>191</v>
      </c>
      <c r="AF37" s="216">
        <v>190</v>
      </c>
      <c r="AG37" s="216">
        <v>193</v>
      </c>
      <c r="AH37" s="216">
        <v>232</v>
      </c>
      <c r="AI37" s="216">
        <v>164</v>
      </c>
      <c r="AJ37" s="216">
        <v>147</v>
      </c>
      <c r="AK37" s="216">
        <v>190</v>
      </c>
      <c r="AL37" s="216">
        <v>168</v>
      </c>
      <c r="AM37" s="216">
        <v>173</v>
      </c>
      <c r="AN37" s="216">
        <v>204</v>
      </c>
      <c r="AO37" s="216">
        <v>208</v>
      </c>
      <c r="AP37" s="216">
        <v>183</v>
      </c>
      <c r="AQ37" s="216">
        <v>240</v>
      </c>
      <c r="AR37" s="216">
        <v>188</v>
      </c>
      <c r="AS37" s="216">
        <v>197</v>
      </c>
      <c r="AT37" s="216">
        <v>189</v>
      </c>
      <c r="AU37" s="216">
        <v>235</v>
      </c>
      <c r="AV37" s="216">
        <v>195</v>
      </c>
      <c r="AW37" s="216">
        <v>197</v>
      </c>
      <c r="AX37" s="216">
        <v>225</v>
      </c>
      <c r="AY37" s="216">
        <v>193</v>
      </c>
      <c r="AZ37" s="216">
        <v>172</v>
      </c>
      <c r="BA37" s="216">
        <v>233</v>
      </c>
      <c r="BB37" s="216">
        <v>189</v>
      </c>
      <c r="BC37" s="216">
        <v>246</v>
      </c>
      <c r="BD37" s="216">
        <v>189</v>
      </c>
      <c r="BE37" s="216">
        <v>246</v>
      </c>
      <c r="BF37" s="216">
        <v>190</v>
      </c>
      <c r="BG37" s="216">
        <v>172</v>
      </c>
      <c r="BH37" s="216">
        <v>248</v>
      </c>
      <c r="BI37" s="216">
        <v>169</v>
      </c>
      <c r="BJ37" s="216">
        <v>181</v>
      </c>
      <c r="BK37" s="216">
        <v>222</v>
      </c>
      <c r="BL37" s="216">
        <v>237</v>
      </c>
      <c r="BM37" s="216">
        <v>157</v>
      </c>
      <c r="BN37" s="216">
        <v>164</v>
      </c>
      <c r="BO37" s="216">
        <v>167</v>
      </c>
      <c r="BP37" s="216">
        <v>185</v>
      </c>
      <c r="BQ37" s="212">
        <v>151</v>
      </c>
      <c r="BR37" s="212">
        <v>195</v>
      </c>
      <c r="BS37" s="212">
        <v>192</v>
      </c>
      <c r="BT37" s="212">
        <v>170</v>
      </c>
      <c r="BU37" s="171">
        <v>165</v>
      </c>
      <c r="BV37" s="171">
        <v>154</v>
      </c>
      <c r="BW37" s="171">
        <v>201</v>
      </c>
      <c r="BX37" s="171">
        <v>230</v>
      </c>
      <c r="BY37" s="171">
        <v>199</v>
      </c>
      <c r="BZ37" s="171">
        <v>215</v>
      </c>
      <c r="CA37" s="171">
        <v>168</v>
      </c>
      <c r="CB37" s="171">
        <v>160</v>
      </c>
      <c r="CC37" s="171">
        <v>189</v>
      </c>
      <c r="CD37" s="171">
        <v>184</v>
      </c>
      <c r="CE37" s="171">
        <v>180</v>
      </c>
      <c r="CF37" s="171">
        <v>156</v>
      </c>
      <c r="CG37" s="171">
        <v>149</v>
      </c>
      <c r="CH37" s="171">
        <v>185</v>
      </c>
      <c r="CI37" s="171">
        <v>113</v>
      </c>
      <c r="CJ37" s="171">
        <v>186</v>
      </c>
      <c r="CK37" s="171">
        <v>165</v>
      </c>
      <c r="CL37" s="171">
        <v>171</v>
      </c>
      <c r="CM37" s="171">
        <v>192</v>
      </c>
      <c r="CN37" s="171">
        <v>202</v>
      </c>
      <c r="CO37" s="171">
        <v>234</v>
      </c>
      <c r="CP37" s="171">
        <v>217</v>
      </c>
      <c r="CQ37" s="171">
        <v>249</v>
      </c>
      <c r="CR37" s="171">
        <v>209</v>
      </c>
      <c r="CS37" s="171">
        <v>208</v>
      </c>
      <c r="CT37" s="171">
        <v>185</v>
      </c>
      <c r="CU37" s="171">
        <v>200</v>
      </c>
      <c r="CV37" s="171">
        <v>204</v>
      </c>
      <c r="CW37" s="171">
        <v>248</v>
      </c>
      <c r="CX37" s="171">
        <v>209</v>
      </c>
      <c r="CY37" s="171">
        <v>175</v>
      </c>
      <c r="CZ37" s="171">
        <v>173</v>
      </c>
      <c r="DA37" s="171">
        <v>136</v>
      </c>
      <c r="DB37" s="171">
        <v>169</v>
      </c>
      <c r="DC37" s="171">
        <v>171</v>
      </c>
      <c r="DD37" s="171">
        <v>200</v>
      </c>
      <c r="DE37" s="171">
        <v>138</v>
      </c>
      <c r="DF37" s="171">
        <v>195</v>
      </c>
      <c r="DG37" s="171">
        <v>154</v>
      </c>
      <c r="DH37" s="171">
        <v>170</v>
      </c>
      <c r="DI37" s="171">
        <v>201</v>
      </c>
      <c r="DJ37" s="171">
        <v>152</v>
      </c>
      <c r="DK37" s="171">
        <v>183</v>
      </c>
      <c r="DL37" s="171">
        <v>170</v>
      </c>
      <c r="DM37" s="171">
        <v>203</v>
      </c>
      <c r="DN37" s="171">
        <v>203</v>
      </c>
      <c r="DO37" s="171">
        <v>197</v>
      </c>
      <c r="DP37" s="171">
        <v>244</v>
      </c>
      <c r="DQ37" s="171">
        <v>214</v>
      </c>
      <c r="DR37" s="171">
        <v>192</v>
      </c>
      <c r="DS37" s="171">
        <v>215</v>
      </c>
      <c r="DT37" s="171">
        <v>159</v>
      </c>
      <c r="DU37" s="171">
        <v>160</v>
      </c>
      <c r="DV37" s="171">
        <v>183</v>
      </c>
      <c r="DW37" s="171">
        <v>169</v>
      </c>
      <c r="DX37" s="171">
        <v>213</v>
      </c>
      <c r="DY37" s="171">
        <v>191</v>
      </c>
      <c r="DZ37" s="171">
        <v>188</v>
      </c>
      <c r="EA37" s="171">
        <v>125</v>
      </c>
      <c r="EB37" s="171">
        <v>163</v>
      </c>
      <c r="EC37" s="171">
        <v>216</v>
      </c>
      <c r="ED37" s="171">
        <v>177</v>
      </c>
      <c r="EE37" s="171">
        <v>194</v>
      </c>
      <c r="EF37" s="171">
        <v>188</v>
      </c>
      <c r="EG37" s="171">
        <v>190</v>
      </c>
      <c r="EH37" s="171">
        <v>173</v>
      </c>
      <c r="EI37" s="171">
        <v>178</v>
      </c>
      <c r="EJ37" s="171">
        <v>169</v>
      </c>
      <c r="EK37" s="171">
        <v>167</v>
      </c>
      <c r="EL37" s="171">
        <v>213</v>
      </c>
      <c r="EM37" s="171">
        <v>188</v>
      </c>
      <c r="EN37" s="171">
        <v>159</v>
      </c>
      <c r="EO37" s="171">
        <v>211</v>
      </c>
      <c r="EP37" s="171">
        <v>197</v>
      </c>
      <c r="EQ37" s="171">
        <v>180</v>
      </c>
      <c r="ER37" s="171">
        <v>202</v>
      </c>
      <c r="ES37" s="171">
        <v>210</v>
      </c>
      <c r="ET37" s="171">
        <v>236</v>
      </c>
      <c r="EU37" s="171">
        <v>217</v>
      </c>
    </row>
    <row r="38" spans="1:156" ht="15">
      <c r="A38" s="198">
        <v>34</v>
      </c>
      <c r="B38" s="199">
        <f t="shared" si="4"/>
        <v>16</v>
      </c>
      <c r="C38" s="200" t="s">
        <v>13</v>
      </c>
      <c r="D38" s="218" t="s">
        <v>113</v>
      </c>
      <c r="E38" s="201">
        <f t="shared" si="5"/>
        <v>187</v>
      </c>
      <c r="F38" s="218">
        <v>159.68</v>
      </c>
      <c r="G38" s="219">
        <f t="shared" si="6"/>
        <v>187.85</v>
      </c>
      <c r="H38" s="204">
        <f t="shared" si="7"/>
        <v>20</v>
      </c>
      <c r="I38" s="205">
        <v>167</v>
      </c>
      <c r="J38" s="206">
        <v>246</v>
      </c>
      <c r="K38" s="206">
        <v>224</v>
      </c>
      <c r="L38" s="206">
        <v>180</v>
      </c>
      <c r="M38" s="206">
        <v>168</v>
      </c>
      <c r="N38" s="206">
        <v>176</v>
      </c>
      <c r="O38" s="206">
        <v>149</v>
      </c>
      <c r="P38" s="206">
        <v>187</v>
      </c>
      <c r="Q38" s="206">
        <v>187</v>
      </c>
      <c r="R38" s="206">
        <v>214</v>
      </c>
      <c r="S38" s="206">
        <v>190</v>
      </c>
      <c r="T38" s="206">
        <v>172</v>
      </c>
      <c r="U38" s="206">
        <v>200</v>
      </c>
      <c r="V38" s="206">
        <v>190</v>
      </c>
      <c r="W38" s="206">
        <v>181</v>
      </c>
      <c r="X38" s="206">
        <v>179</v>
      </c>
      <c r="Y38" s="206">
        <v>227</v>
      </c>
      <c r="Z38" s="206">
        <v>150</v>
      </c>
      <c r="AA38" s="206">
        <v>200</v>
      </c>
      <c r="AB38" s="207">
        <v>170</v>
      </c>
      <c r="AC38" s="208">
        <v>191</v>
      </c>
      <c r="AD38" s="209">
        <v>198</v>
      </c>
      <c r="AE38" s="209">
        <v>201</v>
      </c>
      <c r="AF38" s="209">
        <v>209</v>
      </c>
      <c r="AG38" s="209">
        <v>193</v>
      </c>
      <c r="AH38" s="210">
        <v>155</v>
      </c>
      <c r="AI38" s="211">
        <v>145</v>
      </c>
      <c r="AJ38" s="211">
        <v>157</v>
      </c>
      <c r="AK38" s="211">
        <v>207</v>
      </c>
      <c r="AL38" s="211">
        <v>181</v>
      </c>
      <c r="AM38" s="211">
        <v>141</v>
      </c>
      <c r="AN38" s="211">
        <v>151</v>
      </c>
      <c r="AO38" s="211">
        <v>173</v>
      </c>
      <c r="AP38" s="211">
        <v>154</v>
      </c>
      <c r="AQ38" s="211">
        <v>215</v>
      </c>
      <c r="AR38" s="211">
        <v>173</v>
      </c>
      <c r="AS38" s="211">
        <v>221</v>
      </c>
      <c r="AT38" s="211">
        <v>255</v>
      </c>
      <c r="AU38" s="211">
        <v>174</v>
      </c>
      <c r="AV38" s="211">
        <v>170</v>
      </c>
      <c r="AW38" s="211">
        <v>154</v>
      </c>
      <c r="AX38" s="211">
        <v>155</v>
      </c>
      <c r="AY38" s="211">
        <v>235</v>
      </c>
      <c r="AZ38" s="211">
        <v>206</v>
      </c>
      <c r="BA38" s="211">
        <v>225</v>
      </c>
      <c r="BB38" s="211">
        <v>144</v>
      </c>
      <c r="BC38" s="211">
        <v>206</v>
      </c>
      <c r="BD38" s="211">
        <v>175</v>
      </c>
      <c r="BE38" s="211">
        <v>196</v>
      </c>
      <c r="BF38" s="211">
        <v>221</v>
      </c>
      <c r="BG38" s="211">
        <v>143</v>
      </c>
      <c r="BH38" s="211">
        <v>145</v>
      </c>
      <c r="BI38" s="211">
        <v>204</v>
      </c>
      <c r="BJ38" s="211">
        <v>188</v>
      </c>
      <c r="BK38" s="211">
        <v>158</v>
      </c>
      <c r="BL38" s="211">
        <v>128</v>
      </c>
      <c r="BM38" s="211">
        <v>168</v>
      </c>
      <c r="BN38" s="211">
        <v>155</v>
      </c>
      <c r="BO38" s="211">
        <v>141</v>
      </c>
      <c r="BP38" s="211">
        <v>180</v>
      </c>
      <c r="BQ38" s="212">
        <v>158</v>
      </c>
      <c r="BR38" s="212">
        <v>155</v>
      </c>
      <c r="BS38" s="212">
        <v>176</v>
      </c>
      <c r="BT38" s="212">
        <v>140</v>
      </c>
      <c r="BU38" s="171">
        <v>187</v>
      </c>
      <c r="BV38" s="171">
        <v>210</v>
      </c>
      <c r="BW38" s="171">
        <v>140</v>
      </c>
      <c r="BX38" s="171">
        <v>161</v>
      </c>
      <c r="BY38" s="171">
        <v>217</v>
      </c>
      <c r="BZ38" s="171">
        <v>164</v>
      </c>
      <c r="CA38" s="171">
        <v>167</v>
      </c>
      <c r="CB38" s="171">
        <v>212</v>
      </c>
      <c r="CC38" s="171">
        <v>161</v>
      </c>
      <c r="CD38" s="171">
        <v>149</v>
      </c>
      <c r="CE38" s="171">
        <v>136</v>
      </c>
      <c r="CF38" s="171">
        <v>158</v>
      </c>
      <c r="CG38" s="171">
        <v>190</v>
      </c>
      <c r="CH38" s="171">
        <v>171</v>
      </c>
      <c r="CI38" s="171">
        <v>220</v>
      </c>
      <c r="CJ38" s="171">
        <v>160</v>
      </c>
      <c r="CK38" s="171">
        <v>173</v>
      </c>
      <c r="CL38" s="171">
        <v>183</v>
      </c>
      <c r="CM38" s="171">
        <v>189</v>
      </c>
      <c r="CN38" s="171">
        <v>179</v>
      </c>
      <c r="CO38" s="171">
        <v>159</v>
      </c>
      <c r="CP38" s="171">
        <v>159</v>
      </c>
      <c r="CQ38" s="171">
        <v>186</v>
      </c>
      <c r="CR38" s="171">
        <v>256</v>
      </c>
      <c r="CS38" s="171">
        <v>191</v>
      </c>
      <c r="CT38" s="171">
        <v>199</v>
      </c>
      <c r="CU38" s="171">
        <v>148</v>
      </c>
      <c r="CV38" s="171">
        <v>150</v>
      </c>
      <c r="CW38" s="171">
        <v>157</v>
      </c>
      <c r="CX38" s="171">
        <v>161</v>
      </c>
      <c r="CY38" s="171">
        <v>171</v>
      </c>
      <c r="CZ38" s="171">
        <v>172</v>
      </c>
      <c r="DA38" s="171">
        <v>163</v>
      </c>
      <c r="DB38" s="171">
        <v>149</v>
      </c>
      <c r="DC38" s="171">
        <v>143</v>
      </c>
      <c r="DD38" s="171">
        <v>152</v>
      </c>
      <c r="DE38" s="171">
        <v>158</v>
      </c>
      <c r="DF38" s="171">
        <v>173</v>
      </c>
      <c r="DG38" s="171">
        <v>178</v>
      </c>
      <c r="DH38" s="171">
        <v>147</v>
      </c>
      <c r="DI38" s="171">
        <v>201</v>
      </c>
      <c r="DJ38" s="171">
        <v>173</v>
      </c>
      <c r="DK38" s="171">
        <v>159</v>
      </c>
      <c r="DL38" s="171">
        <v>186</v>
      </c>
      <c r="DM38" s="171">
        <v>181</v>
      </c>
      <c r="DN38" s="171">
        <v>240</v>
      </c>
      <c r="DO38" s="171">
        <v>169</v>
      </c>
      <c r="DP38" s="171">
        <v>145</v>
      </c>
      <c r="DQ38" s="171">
        <v>190</v>
      </c>
      <c r="DR38" s="171">
        <v>178</v>
      </c>
      <c r="DS38" s="171">
        <v>168</v>
      </c>
      <c r="DT38" s="171">
        <v>151</v>
      </c>
      <c r="DU38" s="171">
        <v>162</v>
      </c>
      <c r="DV38" s="171">
        <v>177</v>
      </c>
      <c r="DW38" s="171">
        <v>171</v>
      </c>
      <c r="DX38" s="171">
        <v>161</v>
      </c>
      <c r="DY38" s="171">
        <v>162</v>
      </c>
      <c r="DZ38" s="171">
        <v>171</v>
      </c>
      <c r="EA38" s="171">
        <v>199</v>
      </c>
      <c r="EB38" s="171">
        <v>158</v>
      </c>
      <c r="EC38" s="171">
        <v>151</v>
      </c>
      <c r="ED38" s="171">
        <v>187</v>
      </c>
      <c r="EE38" s="171">
        <v>226</v>
      </c>
      <c r="EF38" s="171">
        <v>177</v>
      </c>
      <c r="EG38" s="171">
        <v>161</v>
      </c>
      <c r="EH38" s="171">
        <v>191</v>
      </c>
      <c r="EI38" s="171">
        <v>176</v>
      </c>
      <c r="EJ38" s="171">
        <v>241</v>
      </c>
      <c r="EK38" s="171">
        <v>158</v>
      </c>
      <c r="EL38" s="171">
        <v>128</v>
      </c>
      <c r="EM38" s="171">
        <v>151</v>
      </c>
      <c r="EN38" s="171">
        <v>172</v>
      </c>
      <c r="EO38" s="171">
        <v>173</v>
      </c>
      <c r="EP38" s="171">
        <v>126</v>
      </c>
      <c r="EQ38" s="171">
        <v>206</v>
      </c>
      <c r="ER38" s="171">
        <v>167</v>
      </c>
      <c r="ES38" s="171">
        <v>183</v>
      </c>
      <c r="ET38" s="171">
        <v>149</v>
      </c>
      <c r="EU38" s="171">
        <v>222</v>
      </c>
      <c r="EV38" s="171">
        <v>182</v>
      </c>
      <c r="EW38" s="171">
        <v>137</v>
      </c>
      <c r="EX38" s="171">
        <v>196</v>
      </c>
      <c r="EY38" s="171">
        <v>190</v>
      </c>
      <c r="EZ38" s="171">
        <v>191</v>
      </c>
    </row>
    <row r="39" spans="1:107" ht="15">
      <c r="A39" s="198">
        <v>35</v>
      </c>
      <c r="B39" s="199">
        <f t="shared" si="4"/>
        <v>24</v>
      </c>
      <c r="C39" s="200" t="s">
        <v>10</v>
      </c>
      <c r="D39" s="218" t="s">
        <v>113</v>
      </c>
      <c r="E39" s="201">
        <f t="shared" si="5"/>
        <v>175</v>
      </c>
      <c r="F39" s="218">
        <v>166.98</v>
      </c>
      <c r="G39" s="219">
        <f t="shared" si="6"/>
        <v>175</v>
      </c>
      <c r="H39" s="204">
        <f t="shared" si="7"/>
        <v>20</v>
      </c>
      <c r="I39" s="205">
        <v>195</v>
      </c>
      <c r="J39" s="206">
        <v>197</v>
      </c>
      <c r="K39" s="206">
        <v>216</v>
      </c>
      <c r="L39" s="206">
        <v>142</v>
      </c>
      <c r="M39" s="206">
        <v>144</v>
      </c>
      <c r="N39" s="206">
        <v>145</v>
      </c>
      <c r="O39" s="206">
        <v>141</v>
      </c>
      <c r="P39" s="206">
        <v>147</v>
      </c>
      <c r="Q39" s="206">
        <v>181</v>
      </c>
      <c r="R39" s="206">
        <v>161</v>
      </c>
      <c r="S39" s="206">
        <v>156</v>
      </c>
      <c r="T39" s="206">
        <v>212</v>
      </c>
      <c r="U39" s="206">
        <v>197</v>
      </c>
      <c r="V39" s="206">
        <v>181</v>
      </c>
      <c r="W39" s="206">
        <v>119</v>
      </c>
      <c r="X39" s="206">
        <v>224</v>
      </c>
      <c r="Y39" s="206">
        <v>167</v>
      </c>
      <c r="Z39" s="206">
        <v>171</v>
      </c>
      <c r="AA39" s="206">
        <v>198</v>
      </c>
      <c r="AB39" s="207">
        <v>206</v>
      </c>
      <c r="AC39" s="208">
        <v>187</v>
      </c>
      <c r="AD39" s="209">
        <v>132</v>
      </c>
      <c r="AE39" s="209">
        <v>196</v>
      </c>
      <c r="AF39" s="209">
        <v>145</v>
      </c>
      <c r="AG39" s="209">
        <v>152</v>
      </c>
      <c r="AH39" s="210">
        <v>178</v>
      </c>
      <c r="AI39" s="211">
        <v>201</v>
      </c>
      <c r="AJ39" s="211">
        <v>164</v>
      </c>
      <c r="AK39" s="211">
        <v>149</v>
      </c>
      <c r="AL39" s="211">
        <v>189</v>
      </c>
      <c r="AM39" s="211">
        <v>187</v>
      </c>
      <c r="AN39" s="211">
        <v>189</v>
      </c>
      <c r="AO39" s="211">
        <v>149</v>
      </c>
      <c r="AP39" s="211">
        <v>137</v>
      </c>
      <c r="AQ39" s="211">
        <v>153</v>
      </c>
      <c r="AR39" s="211">
        <v>184</v>
      </c>
      <c r="AS39" s="211">
        <v>172</v>
      </c>
      <c r="AT39" s="211">
        <v>225</v>
      </c>
      <c r="AU39" s="211">
        <v>225</v>
      </c>
      <c r="AV39" s="211">
        <v>155</v>
      </c>
      <c r="AW39" s="211">
        <v>170</v>
      </c>
      <c r="AX39" s="211">
        <v>190</v>
      </c>
      <c r="AY39" s="211">
        <v>183</v>
      </c>
      <c r="AZ39" s="211">
        <v>154</v>
      </c>
      <c r="BA39" s="211">
        <v>160</v>
      </c>
      <c r="BB39" s="211">
        <v>177</v>
      </c>
      <c r="BC39" s="211">
        <v>111</v>
      </c>
      <c r="BD39" s="211">
        <v>172</v>
      </c>
      <c r="BE39" s="211">
        <v>179</v>
      </c>
      <c r="BF39" s="211">
        <v>170</v>
      </c>
      <c r="BG39" s="211">
        <v>231</v>
      </c>
      <c r="BH39" s="211">
        <v>190</v>
      </c>
      <c r="BI39" s="211">
        <v>246</v>
      </c>
      <c r="BJ39" s="211">
        <v>181</v>
      </c>
      <c r="BK39" s="211">
        <v>201</v>
      </c>
      <c r="BL39" s="211">
        <v>154</v>
      </c>
      <c r="BM39" s="211">
        <v>191</v>
      </c>
      <c r="BN39" s="211">
        <v>187</v>
      </c>
      <c r="BO39" s="211">
        <v>206</v>
      </c>
      <c r="BP39" s="211">
        <v>218</v>
      </c>
      <c r="BQ39" s="171">
        <v>171</v>
      </c>
      <c r="BR39" s="212">
        <v>147</v>
      </c>
      <c r="BS39" s="212">
        <v>181</v>
      </c>
      <c r="BT39" s="171">
        <v>161</v>
      </c>
      <c r="BU39" s="171">
        <v>150</v>
      </c>
      <c r="BV39" s="171">
        <v>193</v>
      </c>
      <c r="BW39" s="171">
        <v>157</v>
      </c>
      <c r="BX39" s="171">
        <v>195</v>
      </c>
      <c r="BY39" s="171">
        <v>203</v>
      </c>
      <c r="BZ39" s="171">
        <v>139</v>
      </c>
      <c r="CA39" s="171">
        <v>176</v>
      </c>
      <c r="CB39" s="171">
        <v>190</v>
      </c>
      <c r="CC39" s="171">
        <v>138</v>
      </c>
      <c r="CD39" s="171">
        <v>140</v>
      </c>
      <c r="CE39" s="171">
        <v>187</v>
      </c>
      <c r="CF39" s="171">
        <v>193</v>
      </c>
      <c r="CG39" s="171">
        <v>222</v>
      </c>
      <c r="CH39" s="171">
        <v>214</v>
      </c>
      <c r="CI39" s="171">
        <v>156</v>
      </c>
      <c r="CJ39" s="171">
        <v>170</v>
      </c>
      <c r="CK39" s="171">
        <v>235</v>
      </c>
      <c r="CL39" s="171">
        <v>151</v>
      </c>
      <c r="CM39" s="171">
        <v>166</v>
      </c>
      <c r="CN39" s="171">
        <v>153</v>
      </c>
      <c r="CO39" s="171">
        <v>176</v>
      </c>
      <c r="CP39" s="171">
        <v>141</v>
      </c>
      <c r="CQ39" s="171">
        <v>154</v>
      </c>
      <c r="CR39" s="171">
        <v>160</v>
      </c>
      <c r="CS39" s="171">
        <v>128</v>
      </c>
      <c r="CT39" s="171">
        <v>179</v>
      </c>
      <c r="CU39" s="171">
        <v>188</v>
      </c>
      <c r="CV39" s="171">
        <v>211</v>
      </c>
      <c r="CW39" s="171">
        <v>180</v>
      </c>
      <c r="CX39" s="171">
        <v>167</v>
      </c>
      <c r="CY39" s="171">
        <v>171</v>
      </c>
      <c r="CZ39" s="171">
        <v>168</v>
      </c>
      <c r="DA39" s="171">
        <v>166</v>
      </c>
      <c r="DB39" s="171">
        <v>125</v>
      </c>
      <c r="DC39" s="171">
        <v>135</v>
      </c>
    </row>
    <row r="40" spans="1:116" ht="15">
      <c r="A40" s="217">
        <v>36</v>
      </c>
      <c r="B40" s="199">
        <f t="shared" si="4"/>
        <v>18</v>
      </c>
      <c r="C40" s="200" t="s">
        <v>2</v>
      </c>
      <c r="D40" s="243" t="s">
        <v>113</v>
      </c>
      <c r="E40" s="201">
        <f t="shared" si="5"/>
        <v>183</v>
      </c>
      <c r="F40" s="218">
        <v>156.08</v>
      </c>
      <c r="G40" s="219">
        <f t="shared" si="6"/>
        <v>183.05</v>
      </c>
      <c r="H40" s="204">
        <f t="shared" si="7"/>
        <v>20</v>
      </c>
      <c r="I40" s="222">
        <v>175</v>
      </c>
      <c r="J40" s="223">
        <v>190</v>
      </c>
      <c r="K40" s="223">
        <v>181</v>
      </c>
      <c r="L40" s="223">
        <v>140</v>
      </c>
      <c r="M40" s="223">
        <v>179</v>
      </c>
      <c r="N40" s="223">
        <v>143</v>
      </c>
      <c r="O40" s="223">
        <v>243</v>
      </c>
      <c r="P40" s="223">
        <v>189</v>
      </c>
      <c r="Q40" s="223">
        <v>153</v>
      </c>
      <c r="R40" s="223">
        <v>224</v>
      </c>
      <c r="S40" s="223">
        <v>147</v>
      </c>
      <c r="T40" s="223">
        <v>172</v>
      </c>
      <c r="U40" s="223">
        <v>212</v>
      </c>
      <c r="V40" s="223">
        <v>201</v>
      </c>
      <c r="W40" s="223">
        <v>189</v>
      </c>
      <c r="X40" s="223">
        <v>184</v>
      </c>
      <c r="Y40" s="223">
        <v>187</v>
      </c>
      <c r="Z40" s="223">
        <v>156</v>
      </c>
      <c r="AA40" s="223">
        <v>220</v>
      </c>
      <c r="AB40" s="224">
        <v>176</v>
      </c>
      <c r="AC40" s="222">
        <v>174</v>
      </c>
      <c r="AD40" s="223">
        <v>214</v>
      </c>
      <c r="AE40" s="223">
        <v>212</v>
      </c>
      <c r="AF40" s="223">
        <v>182</v>
      </c>
      <c r="AG40" s="223">
        <v>182</v>
      </c>
      <c r="AH40" s="223">
        <v>211</v>
      </c>
      <c r="AI40" s="223">
        <v>204</v>
      </c>
      <c r="AJ40" s="223">
        <v>156</v>
      </c>
      <c r="AK40" s="223">
        <v>168</v>
      </c>
      <c r="AL40" s="223">
        <v>205</v>
      </c>
      <c r="AM40" s="223">
        <v>160</v>
      </c>
      <c r="AN40" s="223">
        <v>216</v>
      </c>
      <c r="AO40" s="223">
        <v>131</v>
      </c>
      <c r="AP40" s="223">
        <v>165</v>
      </c>
      <c r="AQ40" s="223">
        <v>156</v>
      </c>
      <c r="AR40" s="223">
        <v>181</v>
      </c>
      <c r="AS40" s="223">
        <v>180</v>
      </c>
      <c r="AT40" s="223">
        <v>211</v>
      </c>
      <c r="AU40" s="223">
        <v>223</v>
      </c>
      <c r="AV40" s="223">
        <v>179</v>
      </c>
      <c r="AW40" s="223">
        <v>148</v>
      </c>
      <c r="AX40" s="223">
        <v>181</v>
      </c>
      <c r="AY40" s="223">
        <v>157</v>
      </c>
      <c r="AZ40" s="223">
        <v>172</v>
      </c>
      <c r="BA40" s="223">
        <v>191</v>
      </c>
      <c r="BB40" s="223">
        <v>158</v>
      </c>
      <c r="BC40" s="223">
        <v>166</v>
      </c>
      <c r="BD40" s="223">
        <v>177</v>
      </c>
      <c r="BE40" s="223">
        <v>184</v>
      </c>
      <c r="BF40" s="223">
        <v>135</v>
      </c>
      <c r="BG40" s="244">
        <v>170</v>
      </c>
      <c r="BH40" s="244">
        <v>194</v>
      </c>
      <c r="BI40" s="244">
        <v>160</v>
      </c>
      <c r="BJ40" s="244">
        <v>205</v>
      </c>
      <c r="BK40" s="244">
        <v>162</v>
      </c>
      <c r="BL40" s="244">
        <v>185</v>
      </c>
      <c r="BM40" s="244">
        <v>221</v>
      </c>
      <c r="BN40" s="244">
        <v>190</v>
      </c>
      <c r="BO40" s="244">
        <v>190</v>
      </c>
      <c r="BP40" s="244">
        <v>202</v>
      </c>
      <c r="BQ40" s="171">
        <v>137</v>
      </c>
      <c r="BR40" s="171">
        <v>144</v>
      </c>
      <c r="BS40" s="171">
        <v>177</v>
      </c>
      <c r="BT40" s="171">
        <v>183</v>
      </c>
      <c r="BU40" s="171">
        <v>180</v>
      </c>
      <c r="BV40" s="171">
        <v>167</v>
      </c>
      <c r="BW40" s="171">
        <v>213</v>
      </c>
      <c r="BX40" s="171">
        <v>161</v>
      </c>
      <c r="BY40" s="171">
        <v>194</v>
      </c>
      <c r="BZ40" s="171">
        <v>146</v>
      </c>
      <c r="CA40" s="171">
        <v>167</v>
      </c>
      <c r="CB40" s="171">
        <v>150</v>
      </c>
      <c r="CC40" s="171">
        <v>171</v>
      </c>
      <c r="CD40" s="171">
        <v>156</v>
      </c>
      <c r="CE40" s="171">
        <v>140</v>
      </c>
      <c r="CF40" s="171">
        <v>172</v>
      </c>
      <c r="CG40" s="171">
        <v>207</v>
      </c>
      <c r="CH40" s="171">
        <v>241</v>
      </c>
      <c r="CI40" s="171">
        <v>177</v>
      </c>
      <c r="CJ40" s="171">
        <v>148</v>
      </c>
      <c r="CK40" s="171">
        <v>156</v>
      </c>
      <c r="CL40" s="171">
        <v>184</v>
      </c>
      <c r="CM40" s="171">
        <v>203</v>
      </c>
      <c r="CN40" s="171">
        <v>161</v>
      </c>
      <c r="CO40" s="171">
        <v>156</v>
      </c>
      <c r="CP40" s="171">
        <v>185</v>
      </c>
      <c r="CQ40" s="171">
        <v>180</v>
      </c>
      <c r="CR40" s="171">
        <v>142</v>
      </c>
      <c r="CS40" s="171">
        <v>154</v>
      </c>
      <c r="CT40" s="171">
        <v>178</v>
      </c>
      <c r="CU40" s="171">
        <v>193</v>
      </c>
      <c r="CV40" s="171">
        <v>139</v>
      </c>
      <c r="CW40" s="171">
        <v>166</v>
      </c>
      <c r="CX40" s="171">
        <v>193</v>
      </c>
      <c r="CY40" s="171">
        <v>183</v>
      </c>
      <c r="CZ40" s="171">
        <v>152</v>
      </c>
      <c r="DA40" s="171">
        <v>147</v>
      </c>
      <c r="DB40" s="171">
        <v>161</v>
      </c>
      <c r="DC40" s="171">
        <v>231</v>
      </c>
      <c r="DD40" s="171">
        <v>170</v>
      </c>
      <c r="DE40" s="171">
        <v>235</v>
      </c>
      <c r="DF40" s="171">
        <v>171</v>
      </c>
      <c r="DG40" s="171">
        <v>166</v>
      </c>
      <c r="DH40" s="171">
        <v>139</v>
      </c>
      <c r="DI40" s="171">
        <v>182</v>
      </c>
      <c r="DJ40" s="171">
        <v>168</v>
      </c>
      <c r="DK40" s="171">
        <v>191</v>
      </c>
      <c r="DL40" s="171">
        <v>182</v>
      </c>
    </row>
    <row r="41" spans="1:156" ht="15">
      <c r="A41" s="198">
        <v>37</v>
      </c>
      <c r="B41" s="199">
        <f t="shared" si="4"/>
        <v>17</v>
      </c>
      <c r="C41" s="200" t="s">
        <v>7</v>
      </c>
      <c r="D41" s="218" t="s">
        <v>113</v>
      </c>
      <c r="E41" s="201">
        <f t="shared" si="5"/>
        <v>185</v>
      </c>
      <c r="F41" s="234">
        <v>184.34</v>
      </c>
      <c r="G41" s="203">
        <f t="shared" si="6"/>
        <v>185.65</v>
      </c>
      <c r="H41" s="235">
        <f t="shared" si="7"/>
        <v>20</v>
      </c>
      <c r="I41" s="213">
        <v>157</v>
      </c>
      <c r="J41" s="1">
        <v>164</v>
      </c>
      <c r="K41" s="1">
        <v>216</v>
      </c>
      <c r="L41" s="1">
        <v>168</v>
      </c>
      <c r="M41" s="1">
        <v>168</v>
      </c>
      <c r="N41" s="1">
        <v>160</v>
      </c>
      <c r="O41" s="1">
        <v>202</v>
      </c>
      <c r="P41" s="1">
        <v>214</v>
      </c>
      <c r="Q41" s="1">
        <v>212</v>
      </c>
      <c r="R41" s="1">
        <v>174</v>
      </c>
      <c r="S41" s="1">
        <v>160</v>
      </c>
      <c r="T41" s="1">
        <v>197</v>
      </c>
      <c r="U41" s="1">
        <v>211</v>
      </c>
      <c r="V41" s="1">
        <v>219</v>
      </c>
      <c r="W41" s="1">
        <v>169</v>
      </c>
      <c r="X41" s="1">
        <v>167</v>
      </c>
      <c r="Y41" s="1">
        <v>176</v>
      </c>
      <c r="Z41" s="1">
        <v>178</v>
      </c>
      <c r="AA41" s="1">
        <v>178</v>
      </c>
      <c r="AB41" s="214">
        <v>223</v>
      </c>
      <c r="AC41" s="215">
        <v>202</v>
      </c>
      <c r="AD41" s="216">
        <v>211</v>
      </c>
      <c r="AE41" s="216">
        <v>181</v>
      </c>
      <c r="AF41" s="216">
        <v>244</v>
      </c>
      <c r="AG41" s="216">
        <v>214</v>
      </c>
      <c r="AH41" s="216">
        <v>135</v>
      </c>
      <c r="AI41" s="216">
        <v>211</v>
      </c>
      <c r="AJ41" s="216">
        <v>227</v>
      </c>
      <c r="AK41" s="216">
        <v>279</v>
      </c>
      <c r="AL41" s="216">
        <v>259</v>
      </c>
      <c r="AM41" s="216">
        <v>245</v>
      </c>
      <c r="AN41" s="216">
        <v>230</v>
      </c>
      <c r="AO41" s="216">
        <v>278</v>
      </c>
      <c r="AP41" s="216">
        <v>181</v>
      </c>
      <c r="AQ41" s="216">
        <v>163</v>
      </c>
      <c r="AR41" s="216">
        <v>209</v>
      </c>
      <c r="AS41" s="216">
        <v>193</v>
      </c>
      <c r="AT41" s="216">
        <v>253</v>
      </c>
      <c r="AU41" s="216">
        <v>253</v>
      </c>
      <c r="AV41" s="216">
        <v>170</v>
      </c>
      <c r="AW41" s="216">
        <v>189</v>
      </c>
      <c r="AX41" s="216">
        <v>183</v>
      </c>
      <c r="AY41" s="216">
        <v>189</v>
      </c>
      <c r="AZ41" s="216">
        <v>215</v>
      </c>
      <c r="BA41" s="216">
        <v>205</v>
      </c>
      <c r="BB41" s="216">
        <v>204</v>
      </c>
      <c r="BC41" s="216">
        <v>245</v>
      </c>
      <c r="BD41" s="216">
        <v>183</v>
      </c>
      <c r="BE41" s="216">
        <v>176</v>
      </c>
      <c r="BF41" s="216">
        <v>265</v>
      </c>
      <c r="BG41" s="216">
        <v>238</v>
      </c>
      <c r="BH41" s="216">
        <v>253</v>
      </c>
      <c r="BI41" s="216">
        <v>225</v>
      </c>
      <c r="BJ41" s="216">
        <v>230</v>
      </c>
      <c r="BK41" s="216">
        <v>226</v>
      </c>
      <c r="BL41" s="216">
        <v>238</v>
      </c>
      <c r="BM41" s="216">
        <v>299</v>
      </c>
      <c r="BN41" s="216">
        <v>215</v>
      </c>
      <c r="BO41" s="216">
        <v>185</v>
      </c>
      <c r="BP41" s="216">
        <v>144</v>
      </c>
      <c r="BQ41" s="171">
        <v>209</v>
      </c>
      <c r="BR41" s="171">
        <v>201</v>
      </c>
      <c r="BS41" s="171">
        <v>181</v>
      </c>
      <c r="BT41" s="171">
        <v>178</v>
      </c>
      <c r="BU41" s="171">
        <v>178</v>
      </c>
      <c r="BV41" s="171">
        <v>212</v>
      </c>
      <c r="BW41" s="171">
        <v>256</v>
      </c>
      <c r="BX41" s="171">
        <v>169</v>
      </c>
      <c r="BY41" s="171">
        <v>195</v>
      </c>
      <c r="BZ41" s="171">
        <v>207</v>
      </c>
      <c r="CA41" s="171">
        <v>153</v>
      </c>
      <c r="CB41" s="171">
        <v>205</v>
      </c>
      <c r="CC41" s="171">
        <v>192</v>
      </c>
      <c r="CD41" s="171">
        <v>224</v>
      </c>
      <c r="CE41" s="171">
        <v>155</v>
      </c>
      <c r="CF41" s="171">
        <v>203</v>
      </c>
      <c r="CG41" s="171">
        <v>155</v>
      </c>
      <c r="CH41" s="171">
        <v>184</v>
      </c>
      <c r="CI41" s="171">
        <v>195</v>
      </c>
      <c r="CJ41" s="171">
        <v>203</v>
      </c>
      <c r="CK41" s="171">
        <v>145</v>
      </c>
      <c r="CL41" s="171">
        <v>152</v>
      </c>
      <c r="CM41" s="171">
        <v>174</v>
      </c>
      <c r="CN41" s="171">
        <v>242</v>
      </c>
      <c r="CO41" s="171">
        <v>179</v>
      </c>
      <c r="CP41" s="171">
        <v>207</v>
      </c>
      <c r="CQ41" s="171">
        <v>214</v>
      </c>
      <c r="CR41" s="171">
        <v>165</v>
      </c>
      <c r="CS41" s="171">
        <v>200</v>
      </c>
      <c r="CT41" s="171">
        <v>191</v>
      </c>
      <c r="CU41" s="171">
        <v>194</v>
      </c>
      <c r="CV41" s="171">
        <v>178</v>
      </c>
      <c r="CW41" s="171">
        <v>169</v>
      </c>
      <c r="CX41" s="171">
        <v>154</v>
      </c>
      <c r="CY41" s="171">
        <v>222</v>
      </c>
      <c r="CZ41" s="171">
        <v>211</v>
      </c>
      <c r="DA41" s="171">
        <v>182</v>
      </c>
      <c r="DB41" s="171">
        <v>185</v>
      </c>
      <c r="DC41" s="171">
        <v>153</v>
      </c>
      <c r="DD41" s="171">
        <v>208</v>
      </c>
      <c r="DE41" s="171">
        <v>147</v>
      </c>
      <c r="DF41" s="171">
        <v>193</v>
      </c>
      <c r="DG41" s="171">
        <v>236</v>
      </c>
      <c r="DH41" s="171">
        <v>266</v>
      </c>
      <c r="DI41" s="171">
        <v>267</v>
      </c>
      <c r="DJ41" s="171">
        <v>159</v>
      </c>
      <c r="DK41" s="171">
        <v>191</v>
      </c>
      <c r="DL41" s="171">
        <v>181</v>
      </c>
      <c r="DM41" s="171">
        <v>223</v>
      </c>
      <c r="DN41" s="171">
        <v>243</v>
      </c>
      <c r="DO41" s="171">
        <v>201</v>
      </c>
      <c r="DP41" s="171">
        <v>216</v>
      </c>
      <c r="DQ41" s="171">
        <v>197</v>
      </c>
      <c r="DR41" s="171">
        <v>187</v>
      </c>
      <c r="DS41" s="171">
        <v>182</v>
      </c>
      <c r="DT41" s="171">
        <v>231</v>
      </c>
      <c r="DU41" s="171">
        <v>235</v>
      </c>
      <c r="DV41" s="171">
        <v>215</v>
      </c>
      <c r="DW41" s="171">
        <v>211</v>
      </c>
      <c r="DX41" s="171">
        <v>178</v>
      </c>
      <c r="DY41" s="171">
        <v>209</v>
      </c>
      <c r="DZ41" s="171">
        <v>247</v>
      </c>
      <c r="EA41" s="171">
        <v>213</v>
      </c>
      <c r="EB41" s="171">
        <v>298</v>
      </c>
      <c r="EC41" s="171">
        <v>259</v>
      </c>
      <c r="ED41" s="171">
        <v>242</v>
      </c>
      <c r="EE41" s="171">
        <v>191</v>
      </c>
      <c r="EF41" s="171">
        <v>268</v>
      </c>
      <c r="EG41" s="171">
        <v>177</v>
      </c>
      <c r="EH41" s="171">
        <v>176</v>
      </c>
      <c r="EI41" s="171">
        <v>190</v>
      </c>
      <c r="EJ41" s="171">
        <v>201</v>
      </c>
      <c r="EK41" s="171">
        <v>204</v>
      </c>
      <c r="EL41" s="171">
        <v>175</v>
      </c>
      <c r="EM41" s="171">
        <v>234</v>
      </c>
      <c r="EN41" s="171">
        <v>258</v>
      </c>
      <c r="EO41" s="171">
        <v>170</v>
      </c>
      <c r="EP41" s="171">
        <v>258</v>
      </c>
      <c r="EQ41" s="171">
        <v>257</v>
      </c>
      <c r="ER41" s="171">
        <v>190</v>
      </c>
      <c r="ES41" s="171">
        <v>181</v>
      </c>
      <c r="ET41" s="171">
        <v>174</v>
      </c>
      <c r="EU41" s="171">
        <v>218</v>
      </c>
      <c r="EV41" s="171">
        <v>279</v>
      </c>
      <c r="EW41" s="171">
        <v>193</v>
      </c>
      <c r="EX41" s="171">
        <v>227</v>
      </c>
      <c r="EY41" s="171">
        <v>206</v>
      </c>
      <c r="EZ41" s="171">
        <v>233</v>
      </c>
    </row>
    <row r="42" spans="1:68" ht="15">
      <c r="A42" s="198">
        <v>38</v>
      </c>
      <c r="B42" s="199">
        <f t="shared" si="4"/>
        <v>16</v>
      </c>
      <c r="C42" s="200" t="s">
        <v>17</v>
      </c>
      <c r="D42" s="218" t="s">
        <v>113</v>
      </c>
      <c r="E42" s="201">
        <f t="shared" si="5"/>
        <v>186</v>
      </c>
      <c r="F42" s="218">
        <v>184.76</v>
      </c>
      <c r="G42" s="219">
        <f t="shared" si="6"/>
        <v>186.7</v>
      </c>
      <c r="H42" s="204">
        <f t="shared" si="7"/>
        <v>20</v>
      </c>
      <c r="I42" s="213">
        <v>174</v>
      </c>
      <c r="J42" s="1">
        <v>176</v>
      </c>
      <c r="K42" s="1">
        <v>159</v>
      </c>
      <c r="L42" s="1">
        <v>180</v>
      </c>
      <c r="M42" s="1">
        <v>183</v>
      </c>
      <c r="N42" s="1">
        <v>171</v>
      </c>
      <c r="O42" s="1">
        <v>210</v>
      </c>
      <c r="P42" s="1">
        <v>191</v>
      </c>
      <c r="Q42" s="1">
        <v>149</v>
      </c>
      <c r="R42" s="1">
        <v>226</v>
      </c>
      <c r="S42" s="1">
        <v>198</v>
      </c>
      <c r="T42" s="1">
        <v>179</v>
      </c>
      <c r="U42" s="1">
        <v>206</v>
      </c>
      <c r="V42" s="1">
        <v>187</v>
      </c>
      <c r="W42" s="1">
        <v>166</v>
      </c>
      <c r="X42" s="1">
        <v>205</v>
      </c>
      <c r="Y42" s="1">
        <v>183</v>
      </c>
      <c r="Z42" s="1">
        <v>166</v>
      </c>
      <c r="AA42" s="1">
        <v>222</v>
      </c>
      <c r="AB42" s="214">
        <v>203</v>
      </c>
      <c r="AC42" s="231">
        <v>242</v>
      </c>
      <c r="AD42" s="210">
        <v>214</v>
      </c>
      <c r="AE42" s="210">
        <v>200</v>
      </c>
      <c r="AF42" s="210">
        <v>211</v>
      </c>
      <c r="AG42" s="210">
        <v>158</v>
      </c>
      <c r="AH42" s="210">
        <v>172</v>
      </c>
      <c r="AI42" s="216">
        <v>158</v>
      </c>
      <c r="AJ42" s="216">
        <v>163</v>
      </c>
      <c r="AK42" s="216">
        <v>171</v>
      </c>
      <c r="AL42" s="216">
        <v>167</v>
      </c>
      <c r="AM42" s="216">
        <v>172</v>
      </c>
      <c r="AN42" s="216">
        <v>186</v>
      </c>
      <c r="AO42" s="216">
        <v>190</v>
      </c>
      <c r="AP42" s="216">
        <v>161</v>
      </c>
      <c r="AQ42" s="216">
        <v>146</v>
      </c>
      <c r="AR42" s="216">
        <v>212</v>
      </c>
      <c r="AS42" s="216">
        <v>256</v>
      </c>
      <c r="AT42" s="216">
        <v>189</v>
      </c>
      <c r="AU42" s="216">
        <v>180</v>
      </c>
      <c r="AV42" s="216">
        <v>151</v>
      </c>
      <c r="AW42" s="216">
        <v>168</v>
      </c>
      <c r="AX42" s="216">
        <v>175</v>
      </c>
      <c r="AY42" s="216">
        <v>191</v>
      </c>
      <c r="AZ42" s="216">
        <v>179</v>
      </c>
      <c r="BA42" s="216">
        <v>199</v>
      </c>
      <c r="BB42" s="216">
        <v>203</v>
      </c>
      <c r="BC42" s="216">
        <v>190</v>
      </c>
      <c r="BD42" s="216">
        <v>225</v>
      </c>
      <c r="BE42" s="216">
        <v>183</v>
      </c>
      <c r="BF42" s="216">
        <v>168</v>
      </c>
      <c r="BG42" s="216">
        <v>169</v>
      </c>
      <c r="BH42" s="216">
        <v>200</v>
      </c>
      <c r="BI42" s="216"/>
      <c r="BJ42" s="216"/>
      <c r="BK42" s="216"/>
      <c r="BL42" s="216"/>
      <c r="BM42" s="216"/>
      <c r="BN42" s="216"/>
      <c r="BO42" s="216"/>
      <c r="BP42" s="216"/>
    </row>
    <row r="43" spans="1:68" ht="15">
      <c r="A43" s="217">
        <v>39</v>
      </c>
      <c r="B43" s="199">
        <f t="shared" si="4"/>
        <v>46</v>
      </c>
      <c r="C43" s="200" t="s">
        <v>28</v>
      </c>
      <c r="D43" s="218" t="s">
        <v>113</v>
      </c>
      <c r="E43" s="201">
        <f t="shared" si="5"/>
        <v>144</v>
      </c>
      <c r="F43" s="234"/>
      <c r="G43" s="203">
        <f t="shared" si="6"/>
        <v>144.375</v>
      </c>
      <c r="H43" s="230">
        <f t="shared" si="7"/>
        <v>8</v>
      </c>
      <c r="I43" s="205">
        <v>179</v>
      </c>
      <c r="J43" s="206">
        <v>140</v>
      </c>
      <c r="K43" s="206">
        <v>155</v>
      </c>
      <c r="L43" s="206">
        <v>127</v>
      </c>
      <c r="M43" s="206">
        <v>144</v>
      </c>
      <c r="N43" s="206">
        <v>139</v>
      </c>
      <c r="O43" s="206">
        <v>133</v>
      </c>
      <c r="P43" s="206">
        <v>138</v>
      </c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7"/>
      <c r="AC43" s="208"/>
      <c r="AD43" s="209"/>
      <c r="AE43" s="209"/>
      <c r="AF43" s="209"/>
      <c r="AG43" s="209"/>
      <c r="AH43" s="210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</row>
    <row r="44" spans="1:167" ht="15">
      <c r="A44" s="198">
        <v>40</v>
      </c>
      <c r="B44" s="199">
        <f t="shared" si="4"/>
        <v>1</v>
      </c>
      <c r="C44" s="200" t="s">
        <v>26</v>
      </c>
      <c r="D44" s="218" t="s">
        <v>113</v>
      </c>
      <c r="E44" s="201">
        <f t="shared" si="5"/>
        <v>208</v>
      </c>
      <c r="F44" s="218">
        <v>183.7</v>
      </c>
      <c r="G44" s="219">
        <f t="shared" si="6"/>
        <v>208.7</v>
      </c>
      <c r="H44" s="204">
        <f t="shared" si="7"/>
        <v>20</v>
      </c>
      <c r="I44" s="213">
        <v>161</v>
      </c>
      <c r="J44" s="1">
        <v>187</v>
      </c>
      <c r="K44" s="1">
        <v>191</v>
      </c>
      <c r="L44" s="1">
        <v>226</v>
      </c>
      <c r="M44" s="1">
        <v>195</v>
      </c>
      <c r="N44" s="1">
        <v>254</v>
      </c>
      <c r="O44" s="1">
        <v>210</v>
      </c>
      <c r="P44" s="1">
        <v>170</v>
      </c>
      <c r="Q44" s="1">
        <v>202</v>
      </c>
      <c r="R44" s="1">
        <v>247</v>
      </c>
      <c r="S44" s="1">
        <v>246</v>
      </c>
      <c r="T44" s="1">
        <v>170</v>
      </c>
      <c r="U44" s="1">
        <v>204</v>
      </c>
      <c r="V44" s="1">
        <v>235</v>
      </c>
      <c r="W44" s="1">
        <v>207</v>
      </c>
      <c r="X44" s="1">
        <v>223</v>
      </c>
      <c r="Y44" s="1">
        <v>235</v>
      </c>
      <c r="Z44" s="1">
        <v>215</v>
      </c>
      <c r="AA44" s="1">
        <v>181</v>
      </c>
      <c r="AB44" s="214">
        <v>215</v>
      </c>
      <c r="AC44" s="231">
        <v>236</v>
      </c>
      <c r="AD44" s="210">
        <v>235</v>
      </c>
      <c r="AE44" s="210">
        <v>237</v>
      </c>
      <c r="AF44" s="210">
        <v>180</v>
      </c>
      <c r="AG44" s="210">
        <v>180</v>
      </c>
      <c r="AH44" s="210">
        <v>178</v>
      </c>
      <c r="AI44" s="216">
        <v>198</v>
      </c>
      <c r="AJ44" s="216">
        <v>267</v>
      </c>
      <c r="AK44" s="216">
        <v>242</v>
      </c>
      <c r="AL44" s="216">
        <v>239</v>
      </c>
      <c r="AM44" s="216">
        <v>184</v>
      </c>
      <c r="AN44" s="216">
        <v>199</v>
      </c>
      <c r="AO44" s="216">
        <v>268</v>
      </c>
      <c r="AP44" s="216">
        <v>227</v>
      </c>
      <c r="AQ44" s="216">
        <v>224</v>
      </c>
      <c r="AR44" s="216">
        <v>148</v>
      </c>
      <c r="AS44" s="216">
        <v>165</v>
      </c>
      <c r="AT44" s="216">
        <v>226</v>
      </c>
      <c r="AU44" s="216">
        <v>203</v>
      </c>
      <c r="AV44" s="216">
        <v>215</v>
      </c>
      <c r="AW44" s="216">
        <v>173</v>
      </c>
      <c r="AX44" s="216">
        <v>213</v>
      </c>
      <c r="AY44" s="216">
        <v>190</v>
      </c>
      <c r="AZ44" s="216">
        <v>279</v>
      </c>
      <c r="BA44" s="216">
        <v>196</v>
      </c>
      <c r="BB44" s="216">
        <v>169</v>
      </c>
      <c r="BC44" s="216">
        <v>206</v>
      </c>
      <c r="BD44" s="216">
        <v>236</v>
      </c>
      <c r="BE44" s="216">
        <v>191</v>
      </c>
      <c r="BF44" s="216">
        <v>223</v>
      </c>
      <c r="BG44" s="216">
        <v>213</v>
      </c>
      <c r="BH44" s="216">
        <v>195</v>
      </c>
      <c r="BI44" s="216">
        <v>180</v>
      </c>
      <c r="BJ44" s="216">
        <v>227</v>
      </c>
      <c r="BK44" s="216">
        <v>204</v>
      </c>
      <c r="BL44" s="216">
        <v>200</v>
      </c>
      <c r="BM44" s="216">
        <v>205</v>
      </c>
      <c r="BN44" s="216">
        <v>194</v>
      </c>
      <c r="BO44" s="216">
        <v>245</v>
      </c>
      <c r="BP44" s="216">
        <v>148</v>
      </c>
      <c r="BQ44" s="212">
        <v>237</v>
      </c>
      <c r="BR44" s="212">
        <v>226</v>
      </c>
      <c r="BS44" s="212">
        <v>179</v>
      </c>
      <c r="BT44" s="212">
        <v>227</v>
      </c>
      <c r="BU44" s="171">
        <v>150</v>
      </c>
      <c r="BV44" s="171">
        <v>170</v>
      </c>
      <c r="BW44" s="171">
        <v>211</v>
      </c>
      <c r="BX44" s="171">
        <v>216</v>
      </c>
      <c r="BY44" s="171">
        <v>201</v>
      </c>
      <c r="BZ44" s="171">
        <v>192</v>
      </c>
      <c r="CA44" s="171">
        <v>206</v>
      </c>
      <c r="CB44" s="171">
        <v>238</v>
      </c>
      <c r="CC44" s="171">
        <v>226</v>
      </c>
      <c r="CD44" s="171">
        <v>220</v>
      </c>
      <c r="CE44" s="171">
        <v>258</v>
      </c>
      <c r="CF44" s="171">
        <v>185</v>
      </c>
      <c r="CG44" s="171">
        <v>172</v>
      </c>
      <c r="CH44" s="171">
        <v>225</v>
      </c>
      <c r="CI44" s="171">
        <v>194</v>
      </c>
      <c r="CJ44" s="171">
        <v>192</v>
      </c>
      <c r="CK44" s="171">
        <v>216</v>
      </c>
      <c r="CL44" s="171">
        <v>245</v>
      </c>
      <c r="CM44" s="171">
        <v>222</v>
      </c>
      <c r="CN44" s="171">
        <v>269</v>
      </c>
      <c r="CO44" s="171">
        <v>174</v>
      </c>
      <c r="CP44" s="171">
        <v>170</v>
      </c>
      <c r="CQ44" s="171">
        <v>193</v>
      </c>
      <c r="CR44" s="171">
        <v>200</v>
      </c>
      <c r="CS44" s="171">
        <v>155</v>
      </c>
      <c r="CT44" s="171">
        <v>149</v>
      </c>
      <c r="CU44" s="171">
        <v>186</v>
      </c>
      <c r="CV44" s="171">
        <v>180</v>
      </c>
      <c r="CW44" s="171">
        <v>175</v>
      </c>
      <c r="CX44" s="171">
        <v>231</v>
      </c>
      <c r="CY44" s="171">
        <v>190</v>
      </c>
      <c r="CZ44" s="171">
        <v>177</v>
      </c>
      <c r="DA44" s="171">
        <v>171</v>
      </c>
      <c r="DB44" s="171">
        <v>149</v>
      </c>
      <c r="DC44" s="171">
        <v>148</v>
      </c>
      <c r="DD44" s="171">
        <v>156</v>
      </c>
      <c r="DE44" s="171">
        <v>188</v>
      </c>
      <c r="DF44" s="171">
        <v>171</v>
      </c>
      <c r="DG44" s="171">
        <v>203</v>
      </c>
      <c r="DH44" s="171">
        <v>162</v>
      </c>
      <c r="DI44" s="171">
        <v>192</v>
      </c>
      <c r="DJ44" s="171">
        <v>169</v>
      </c>
      <c r="DK44" s="171">
        <v>172</v>
      </c>
      <c r="DL44" s="171">
        <v>199</v>
      </c>
      <c r="DM44" s="171">
        <v>147</v>
      </c>
      <c r="DN44" s="171">
        <v>188</v>
      </c>
      <c r="DO44" s="171">
        <v>185</v>
      </c>
      <c r="DP44" s="171">
        <v>191</v>
      </c>
      <c r="DQ44" s="171">
        <v>140</v>
      </c>
      <c r="DR44" s="171">
        <v>154</v>
      </c>
      <c r="DS44" s="171">
        <v>198</v>
      </c>
      <c r="DT44" s="171">
        <v>175</v>
      </c>
      <c r="DU44" s="171">
        <v>166</v>
      </c>
      <c r="DV44" s="171">
        <v>189</v>
      </c>
      <c r="DW44" s="171">
        <v>182</v>
      </c>
      <c r="DX44" s="171">
        <v>150</v>
      </c>
      <c r="DY44" s="171">
        <v>164</v>
      </c>
      <c r="DZ44" s="171">
        <v>194</v>
      </c>
      <c r="EA44" s="171">
        <v>182</v>
      </c>
      <c r="EB44" s="171">
        <v>216</v>
      </c>
      <c r="EC44" s="171">
        <v>221</v>
      </c>
      <c r="ED44" s="171">
        <v>228</v>
      </c>
      <c r="EE44" s="171">
        <v>174</v>
      </c>
      <c r="EF44" s="171">
        <v>176</v>
      </c>
      <c r="EG44" s="171">
        <v>168</v>
      </c>
      <c r="EH44" s="171">
        <v>163</v>
      </c>
      <c r="EI44" s="171">
        <v>198</v>
      </c>
      <c r="EJ44" s="171">
        <v>233</v>
      </c>
      <c r="EK44" s="171">
        <v>170</v>
      </c>
      <c r="EL44" s="171">
        <v>170</v>
      </c>
      <c r="EM44" s="171">
        <v>185</v>
      </c>
      <c r="EN44" s="171">
        <v>209</v>
      </c>
      <c r="EO44" s="171">
        <v>184</v>
      </c>
      <c r="EP44" s="171">
        <v>179</v>
      </c>
      <c r="EQ44" s="171">
        <v>160</v>
      </c>
      <c r="ER44" s="171">
        <v>194</v>
      </c>
      <c r="ES44" s="171">
        <v>173</v>
      </c>
      <c r="ET44" s="171">
        <v>221</v>
      </c>
      <c r="EU44" s="171">
        <v>181</v>
      </c>
      <c r="EV44" s="171">
        <v>154</v>
      </c>
      <c r="EW44" s="171">
        <v>160</v>
      </c>
      <c r="EX44" s="171">
        <v>162</v>
      </c>
      <c r="EY44" s="171">
        <v>183</v>
      </c>
      <c r="EZ44" s="171">
        <v>170</v>
      </c>
      <c r="FA44" s="171">
        <v>165</v>
      </c>
      <c r="FB44" s="171">
        <v>140</v>
      </c>
      <c r="FC44" s="171">
        <v>161</v>
      </c>
      <c r="FD44" s="171">
        <v>212</v>
      </c>
      <c r="FE44" s="171">
        <v>164</v>
      </c>
      <c r="FF44" s="171">
        <v>171</v>
      </c>
      <c r="FG44" s="171">
        <v>156</v>
      </c>
      <c r="FH44" s="171">
        <v>163</v>
      </c>
      <c r="FI44" s="171">
        <v>131</v>
      </c>
      <c r="FJ44" s="171">
        <v>182</v>
      </c>
      <c r="FK44" s="171">
        <v>158</v>
      </c>
    </row>
    <row r="45" spans="1:104" ht="15">
      <c r="A45" s="198">
        <v>41</v>
      </c>
      <c r="B45" s="199">
        <f t="shared" si="4"/>
        <v>25</v>
      </c>
      <c r="C45" s="200" t="s">
        <v>22</v>
      </c>
      <c r="D45" s="218" t="s">
        <v>116</v>
      </c>
      <c r="E45" s="201">
        <f t="shared" si="5"/>
        <v>173</v>
      </c>
      <c r="F45" s="234">
        <v>169</v>
      </c>
      <c r="G45" s="203">
        <f t="shared" si="6"/>
        <v>173.95</v>
      </c>
      <c r="H45" s="235">
        <f t="shared" si="7"/>
        <v>20</v>
      </c>
      <c r="I45" s="205">
        <v>166</v>
      </c>
      <c r="J45" s="206">
        <v>191</v>
      </c>
      <c r="K45" s="206">
        <v>165</v>
      </c>
      <c r="L45" s="206">
        <v>125</v>
      </c>
      <c r="M45" s="206">
        <v>183</v>
      </c>
      <c r="N45" s="206">
        <v>202</v>
      </c>
      <c r="O45" s="206">
        <v>149</v>
      </c>
      <c r="P45" s="206">
        <v>160</v>
      </c>
      <c r="Q45" s="206">
        <v>188</v>
      </c>
      <c r="R45" s="206">
        <v>156</v>
      </c>
      <c r="S45" s="206">
        <v>145</v>
      </c>
      <c r="T45" s="206">
        <v>137</v>
      </c>
      <c r="U45" s="206">
        <v>189</v>
      </c>
      <c r="V45" s="206">
        <v>125</v>
      </c>
      <c r="W45" s="206">
        <v>157</v>
      </c>
      <c r="X45" s="206">
        <v>207</v>
      </c>
      <c r="Y45" s="206">
        <v>192</v>
      </c>
      <c r="Z45" s="206">
        <v>201</v>
      </c>
      <c r="AA45" s="206">
        <v>238</v>
      </c>
      <c r="AB45" s="207">
        <v>203</v>
      </c>
      <c r="AC45" s="220">
        <v>193</v>
      </c>
      <c r="AD45" s="221">
        <v>191</v>
      </c>
      <c r="AE45" s="221">
        <v>156</v>
      </c>
      <c r="AF45" s="221">
        <v>225</v>
      </c>
      <c r="AG45" s="221">
        <v>127</v>
      </c>
      <c r="AH45" s="211">
        <v>134</v>
      </c>
      <c r="AI45" s="211">
        <v>128</v>
      </c>
      <c r="AJ45" s="211">
        <v>165</v>
      </c>
      <c r="AK45" s="211">
        <v>155</v>
      </c>
      <c r="AL45" s="211">
        <v>151</v>
      </c>
      <c r="AM45" s="211">
        <v>135</v>
      </c>
      <c r="AN45" s="211">
        <v>192</v>
      </c>
      <c r="AO45" s="211">
        <v>157</v>
      </c>
      <c r="AP45" s="211">
        <v>172</v>
      </c>
      <c r="AQ45" s="211">
        <v>169</v>
      </c>
      <c r="AR45" s="211">
        <v>199</v>
      </c>
      <c r="AS45" s="211">
        <v>170</v>
      </c>
      <c r="AT45" s="211">
        <v>182</v>
      </c>
      <c r="AU45" s="211">
        <v>171</v>
      </c>
      <c r="AV45" s="211">
        <v>191</v>
      </c>
      <c r="AW45" s="211">
        <v>165</v>
      </c>
      <c r="AX45" s="211">
        <v>184</v>
      </c>
      <c r="AY45" s="211">
        <v>164</v>
      </c>
      <c r="AZ45" s="211">
        <v>138</v>
      </c>
      <c r="BA45" s="211">
        <v>193</v>
      </c>
      <c r="BB45" s="211">
        <v>156</v>
      </c>
      <c r="BC45" s="211">
        <v>160</v>
      </c>
      <c r="BD45" s="211">
        <v>185</v>
      </c>
      <c r="BE45" s="211">
        <v>174</v>
      </c>
      <c r="BF45" s="211">
        <v>172</v>
      </c>
      <c r="BG45" s="211">
        <v>157</v>
      </c>
      <c r="BH45" s="211">
        <v>154</v>
      </c>
      <c r="BI45" s="211">
        <v>216</v>
      </c>
      <c r="BJ45" s="211">
        <v>193</v>
      </c>
      <c r="BK45" s="211">
        <v>158</v>
      </c>
      <c r="BL45" s="211">
        <v>160</v>
      </c>
      <c r="BM45" s="211">
        <v>237</v>
      </c>
      <c r="BN45" s="211">
        <v>231</v>
      </c>
      <c r="BO45" s="211">
        <v>200</v>
      </c>
      <c r="BP45" s="211">
        <v>133</v>
      </c>
      <c r="BQ45" s="171">
        <v>156</v>
      </c>
      <c r="BR45" s="212">
        <v>171</v>
      </c>
      <c r="BS45" s="212">
        <v>161</v>
      </c>
      <c r="BT45" s="171">
        <v>173</v>
      </c>
      <c r="BU45" s="171">
        <v>150</v>
      </c>
      <c r="BV45" s="171">
        <v>147</v>
      </c>
      <c r="BW45" s="171">
        <v>179</v>
      </c>
      <c r="BX45" s="171">
        <v>207</v>
      </c>
      <c r="BY45" s="171">
        <v>199</v>
      </c>
      <c r="BZ45" s="171">
        <v>156</v>
      </c>
      <c r="CA45" s="171">
        <v>153</v>
      </c>
      <c r="CB45" s="171">
        <v>140</v>
      </c>
      <c r="CC45" s="171">
        <v>206</v>
      </c>
      <c r="CD45" s="171">
        <v>137</v>
      </c>
      <c r="CE45" s="171">
        <v>169</v>
      </c>
      <c r="CF45" s="171">
        <v>178</v>
      </c>
      <c r="CG45" s="171">
        <v>145</v>
      </c>
      <c r="CH45" s="171">
        <v>165</v>
      </c>
      <c r="CI45" s="171">
        <v>163</v>
      </c>
      <c r="CJ45" s="171">
        <v>157</v>
      </c>
      <c r="CK45" s="171">
        <v>144</v>
      </c>
      <c r="CL45" s="171">
        <v>138</v>
      </c>
      <c r="CM45" s="171">
        <v>176</v>
      </c>
      <c r="CN45" s="171">
        <v>153</v>
      </c>
      <c r="CO45" s="171">
        <v>160</v>
      </c>
      <c r="CP45" s="171">
        <v>169</v>
      </c>
      <c r="CQ45" s="171">
        <v>179</v>
      </c>
      <c r="CR45" s="171">
        <v>203</v>
      </c>
      <c r="CS45" s="171">
        <v>175</v>
      </c>
      <c r="CT45" s="171">
        <v>147</v>
      </c>
      <c r="CU45" s="171">
        <v>177</v>
      </c>
      <c r="CV45" s="171">
        <v>157</v>
      </c>
      <c r="CW45" s="171">
        <v>213</v>
      </c>
      <c r="CX45" s="171">
        <v>179</v>
      </c>
      <c r="CY45" s="171">
        <v>161</v>
      </c>
      <c r="CZ45" s="171">
        <v>198</v>
      </c>
    </row>
    <row r="46" spans="1:84" ht="15">
      <c r="A46" s="217">
        <v>42</v>
      </c>
      <c r="B46" s="199">
        <f t="shared" si="4"/>
        <v>12</v>
      </c>
      <c r="C46" s="200" t="s">
        <v>40</v>
      </c>
      <c r="D46" s="218" t="s">
        <v>113</v>
      </c>
      <c r="E46" s="201">
        <f t="shared" si="5"/>
        <v>192</v>
      </c>
      <c r="F46" s="234" t="s">
        <v>114</v>
      </c>
      <c r="G46" s="203">
        <f t="shared" si="6"/>
        <v>192.05</v>
      </c>
      <c r="H46" s="235">
        <f t="shared" si="7"/>
        <v>20</v>
      </c>
      <c r="I46" s="205">
        <v>181</v>
      </c>
      <c r="J46" s="206">
        <v>207</v>
      </c>
      <c r="K46" s="206">
        <v>224</v>
      </c>
      <c r="L46" s="206">
        <v>234</v>
      </c>
      <c r="M46" s="206">
        <v>180</v>
      </c>
      <c r="N46" s="206">
        <v>192</v>
      </c>
      <c r="O46" s="206">
        <v>180</v>
      </c>
      <c r="P46" s="206">
        <v>222</v>
      </c>
      <c r="Q46" s="206">
        <v>139</v>
      </c>
      <c r="R46" s="206">
        <v>198</v>
      </c>
      <c r="S46" s="206">
        <v>209</v>
      </c>
      <c r="T46" s="206">
        <v>208</v>
      </c>
      <c r="U46" s="206">
        <v>156</v>
      </c>
      <c r="V46" s="206">
        <v>170</v>
      </c>
      <c r="W46" s="206">
        <v>178</v>
      </c>
      <c r="X46" s="206">
        <v>142</v>
      </c>
      <c r="Y46" s="206">
        <v>214</v>
      </c>
      <c r="Z46" s="206">
        <v>247</v>
      </c>
      <c r="AA46" s="206">
        <v>167</v>
      </c>
      <c r="AB46" s="207">
        <v>193</v>
      </c>
      <c r="AC46" s="220">
        <v>183</v>
      </c>
      <c r="AD46" s="221">
        <v>220</v>
      </c>
      <c r="AE46" s="221">
        <v>213</v>
      </c>
      <c r="AF46" s="221">
        <v>199</v>
      </c>
      <c r="AG46" s="221">
        <v>191</v>
      </c>
      <c r="AH46" s="211">
        <v>275</v>
      </c>
      <c r="AI46" s="211">
        <v>200</v>
      </c>
      <c r="AJ46" s="211">
        <v>163</v>
      </c>
      <c r="AK46" s="211">
        <v>174</v>
      </c>
      <c r="AL46" s="211">
        <v>190</v>
      </c>
      <c r="AM46" s="211">
        <v>167</v>
      </c>
      <c r="AN46" s="211">
        <v>247</v>
      </c>
      <c r="AO46" s="211">
        <v>223</v>
      </c>
      <c r="AP46" s="211">
        <v>213</v>
      </c>
      <c r="AQ46" s="211">
        <v>191</v>
      </c>
      <c r="AR46" s="211">
        <v>170</v>
      </c>
      <c r="AS46" s="211">
        <v>209</v>
      </c>
      <c r="AT46" s="211">
        <v>216</v>
      </c>
      <c r="AU46" s="211">
        <v>204</v>
      </c>
      <c r="AV46" s="211">
        <v>183</v>
      </c>
      <c r="AW46" s="211">
        <v>215</v>
      </c>
      <c r="AX46" s="211">
        <v>182</v>
      </c>
      <c r="AY46" s="211">
        <v>190</v>
      </c>
      <c r="AZ46" s="211">
        <v>210</v>
      </c>
      <c r="BA46" s="211">
        <v>203</v>
      </c>
      <c r="BB46" s="211">
        <v>167</v>
      </c>
      <c r="BC46" s="211">
        <v>190</v>
      </c>
      <c r="BD46" s="211">
        <v>147</v>
      </c>
      <c r="BE46" s="211">
        <v>171</v>
      </c>
      <c r="BF46" s="211">
        <v>210</v>
      </c>
      <c r="BG46" s="211">
        <v>208</v>
      </c>
      <c r="BH46" s="211">
        <v>215</v>
      </c>
      <c r="BI46" s="211">
        <v>183</v>
      </c>
      <c r="BJ46" s="211">
        <v>222</v>
      </c>
      <c r="BK46" s="211">
        <v>217</v>
      </c>
      <c r="BL46" s="211">
        <v>224</v>
      </c>
      <c r="BM46" s="211">
        <v>177</v>
      </c>
      <c r="BN46" s="211">
        <v>166</v>
      </c>
      <c r="BO46" s="211">
        <v>254</v>
      </c>
      <c r="BP46" s="211">
        <v>168</v>
      </c>
      <c r="BQ46" s="212">
        <v>213</v>
      </c>
      <c r="BR46" s="212">
        <v>151</v>
      </c>
      <c r="BS46" s="212">
        <v>190</v>
      </c>
      <c r="BT46" s="212">
        <v>208</v>
      </c>
      <c r="BU46" s="171">
        <v>177</v>
      </c>
      <c r="BV46" s="171">
        <v>144</v>
      </c>
      <c r="BW46" s="171">
        <v>183</v>
      </c>
      <c r="BX46" s="171">
        <v>219</v>
      </c>
      <c r="BY46" s="171">
        <v>230</v>
      </c>
      <c r="BZ46" s="171">
        <v>209</v>
      </c>
      <c r="CA46" s="171">
        <v>170</v>
      </c>
      <c r="CB46" s="171">
        <v>205</v>
      </c>
      <c r="CC46" s="171">
        <v>150</v>
      </c>
      <c r="CD46" s="171">
        <v>231</v>
      </c>
      <c r="CE46" s="171">
        <v>156</v>
      </c>
      <c r="CF46" s="171">
        <v>200</v>
      </c>
    </row>
    <row r="47" spans="1:160" ht="15">
      <c r="A47" s="198">
        <v>43</v>
      </c>
      <c r="B47" s="199">
        <f t="shared" si="4"/>
        <v>12</v>
      </c>
      <c r="C47" s="200" t="s">
        <v>44</v>
      </c>
      <c r="D47" s="218" t="s">
        <v>116</v>
      </c>
      <c r="E47" s="201">
        <f t="shared" si="5"/>
        <v>192</v>
      </c>
      <c r="F47" s="218">
        <v>183.12</v>
      </c>
      <c r="G47" s="219">
        <f t="shared" si="6"/>
        <v>192.15</v>
      </c>
      <c r="H47" s="204">
        <f t="shared" si="7"/>
        <v>20</v>
      </c>
      <c r="I47" s="205">
        <v>246</v>
      </c>
      <c r="J47" s="206">
        <v>188</v>
      </c>
      <c r="K47" s="206">
        <v>190</v>
      </c>
      <c r="L47" s="206">
        <v>178</v>
      </c>
      <c r="M47" s="206">
        <v>235</v>
      </c>
      <c r="N47" s="206">
        <v>206</v>
      </c>
      <c r="O47" s="206">
        <v>179</v>
      </c>
      <c r="P47" s="206">
        <v>224</v>
      </c>
      <c r="Q47" s="206">
        <v>160</v>
      </c>
      <c r="R47" s="206">
        <v>186</v>
      </c>
      <c r="S47" s="206">
        <v>183</v>
      </c>
      <c r="T47" s="206">
        <v>163</v>
      </c>
      <c r="U47" s="206">
        <v>188</v>
      </c>
      <c r="V47" s="206">
        <v>171</v>
      </c>
      <c r="W47" s="206">
        <v>195</v>
      </c>
      <c r="X47" s="206">
        <v>190</v>
      </c>
      <c r="Y47" s="206">
        <v>170</v>
      </c>
      <c r="Z47" s="206">
        <v>177</v>
      </c>
      <c r="AA47" s="206">
        <v>171</v>
      </c>
      <c r="AB47" s="207">
        <v>243</v>
      </c>
      <c r="AC47" s="220">
        <v>196</v>
      </c>
      <c r="AD47" s="221">
        <v>203</v>
      </c>
      <c r="AE47" s="221">
        <v>174</v>
      </c>
      <c r="AF47" s="221">
        <v>190</v>
      </c>
      <c r="AG47" s="221">
        <v>210</v>
      </c>
      <c r="AH47" s="211">
        <v>225</v>
      </c>
      <c r="AI47" s="211">
        <v>235</v>
      </c>
      <c r="AJ47" s="211">
        <v>179</v>
      </c>
      <c r="AK47" s="211">
        <v>243</v>
      </c>
      <c r="AL47" s="211">
        <v>152</v>
      </c>
      <c r="AM47" s="211">
        <v>214</v>
      </c>
      <c r="AN47" s="211">
        <v>185</v>
      </c>
      <c r="AO47" s="211">
        <v>213</v>
      </c>
      <c r="AP47" s="211">
        <v>192</v>
      </c>
      <c r="AQ47" s="211">
        <v>163</v>
      </c>
      <c r="AR47" s="211">
        <v>200</v>
      </c>
      <c r="AS47" s="211">
        <v>194</v>
      </c>
      <c r="AT47" s="211">
        <v>248</v>
      </c>
      <c r="AU47" s="211">
        <v>160</v>
      </c>
      <c r="AV47" s="211">
        <v>220</v>
      </c>
      <c r="AW47" s="211">
        <v>148</v>
      </c>
      <c r="AX47" s="211">
        <v>202</v>
      </c>
      <c r="AY47" s="211">
        <v>140</v>
      </c>
      <c r="AZ47" s="211">
        <v>169</v>
      </c>
      <c r="BA47" s="211">
        <v>193</v>
      </c>
      <c r="BB47" s="211">
        <v>183</v>
      </c>
      <c r="BC47" s="211">
        <v>181</v>
      </c>
      <c r="BD47" s="211">
        <v>149</v>
      </c>
      <c r="BE47" s="211">
        <v>155</v>
      </c>
      <c r="BF47" s="211">
        <v>167</v>
      </c>
      <c r="BG47" s="211">
        <v>188</v>
      </c>
      <c r="BH47" s="211">
        <v>169</v>
      </c>
      <c r="BI47" s="211">
        <v>230</v>
      </c>
      <c r="BJ47" s="211">
        <v>177</v>
      </c>
      <c r="BK47" s="211">
        <v>200</v>
      </c>
      <c r="BL47" s="211">
        <v>183</v>
      </c>
      <c r="BM47" s="211">
        <v>199</v>
      </c>
      <c r="BN47" s="211">
        <v>215</v>
      </c>
      <c r="BO47" s="211">
        <v>209</v>
      </c>
      <c r="BP47" s="211">
        <v>197</v>
      </c>
      <c r="BQ47" s="171">
        <v>212</v>
      </c>
      <c r="BR47" s="171">
        <v>177</v>
      </c>
      <c r="BS47" s="171">
        <v>168</v>
      </c>
      <c r="BT47" s="171">
        <v>220</v>
      </c>
      <c r="BU47" s="171">
        <v>212</v>
      </c>
      <c r="BV47" s="171">
        <v>187</v>
      </c>
      <c r="BW47" s="171">
        <v>178</v>
      </c>
      <c r="BX47" s="171">
        <v>175</v>
      </c>
      <c r="BY47" s="171">
        <v>214</v>
      </c>
      <c r="BZ47" s="171">
        <v>177</v>
      </c>
      <c r="CA47" s="171">
        <v>223</v>
      </c>
      <c r="CB47" s="171">
        <v>207</v>
      </c>
      <c r="CC47" s="171">
        <v>235</v>
      </c>
      <c r="CD47" s="171">
        <v>183</v>
      </c>
      <c r="CE47" s="171">
        <v>149</v>
      </c>
      <c r="CF47" s="171">
        <v>168</v>
      </c>
      <c r="CG47" s="171">
        <v>221</v>
      </c>
      <c r="CH47" s="171">
        <v>182</v>
      </c>
      <c r="CI47" s="171">
        <v>189</v>
      </c>
      <c r="CJ47" s="171">
        <v>191</v>
      </c>
      <c r="CK47" s="171">
        <v>183</v>
      </c>
      <c r="CL47" s="171">
        <v>194</v>
      </c>
      <c r="CM47" s="171">
        <v>194</v>
      </c>
      <c r="CN47" s="171">
        <v>177</v>
      </c>
      <c r="CO47" s="171">
        <v>146</v>
      </c>
      <c r="CP47" s="171">
        <v>179</v>
      </c>
      <c r="CQ47" s="171">
        <v>160</v>
      </c>
      <c r="CR47" s="171">
        <v>156</v>
      </c>
      <c r="CS47" s="171">
        <v>161</v>
      </c>
      <c r="CT47" s="171">
        <v>189</v>
      </c>
      <c r="CU47" s="171">
        <v>208</v>
      </c>
      <c r="CV47" s="171">
        <v>173</v>
      </c>
      <c r="CW47" s="171">
        <v>170</v>
      </c>
      <c r="CX47" s="171">
        <v>191</v>
      </c>
      <c r="CY47" s="171">
        <v>227</v>
      </c>
      <c r="CZ47" s="171">
        <v>179</v>
      </c>
      <c r="DA47" s="171">
        <v>214</v>
      </c>
      <c r="DB47" s="171">
        <v>166</v>
      </c>
      <c r="DC47" s="171">
        <v>211</v>
      </c>
      <c r="DD47" s="171">
        <v>181</v>
      </c>
      <c r="DE47" s="171">
        <v>178</v>
      </c>
      <c r="DF47" s="171">
        <v>168</v>
      </c>
      <c r="DG47" s="171">
        <v>172</v>
      </c>
      <c r="DH47" s="171">
        <v>177</v>
      </c>
      <c r="DI47" s="171">
        <v>185</v>
      </c>
      <c r="DJ47" s="171">
        <v>164</v>
      </c>
      <c r="DK47" s="171">
        <v>244</v>
      </c>
      <c r="DL47" s="171">
        <v>139</v>
      </c>
      <c r="DM47" s="171">
        <v>215</v>
      </c>
      <c r="DN47" s="171">
        <v>166</v>
      </c>
      <c r="DO47" s="171">
        <v>177</v>
      </c>
      <c r="DP47" s="171">
        <v>182</v>
      </c>
      <c r="DQ47" s="171">
        <v>161</v>
      </c>
      <c r="DR47" s="171">
        <v>204</v>
      </c>
      <c r="DS47" s="171">
        <v>197</v>
      </c>
      <c r="DT47" s="171">
        <v>214</v>
      </c>
      <c r="DU47" s="171">
        <v>183</v>
      </c>
      <c r="DV47" s="171">
        <v>203</v>
      </c>
      <c r="DW47" s="171">
        <v>201</v>
      </c>
      <c r="DX47" s="171">
        <v>177</v>
      </c>
      <c r="DY47" s="171">
        <v>138</v>
      </c>
      <c r="DZ47" s="171">
        <v>169</v>
      </c>
      <c r="EA47" s="171">
        <v>190</v>
      </c>
      <c r="EB47" s="171">
        <v>181</v>
      </c>
      <c r="EC47" s="171">
        <v>178</v>
      </c>
      <c r="ED47" s="171">
        <v>190</v>
      </c>
      <c r="EE47" s="171">
        <v>151</v>
      </c>
      <c r="EF47" s="171">
        <v>176</v>
      </c>
      <c r="EG47" s="171">
        <v>143</v>
      </c>
      <c r="EH47" s="171">
        <v>203</v>
      </c>
      <c r="EI47" s="171">
        <v>226</v>
      </c>
      <c r="EJ47" s="171">
        <v>174</v>
      </c>
      <c r="EK47" s="171">
        <v>200</v>
      </c>
      <c r="EL47" s="171">
        <v>189</v>
      </c>
      <c r="EM47" s="171">
        <v>187</v>
      </c>
      <c r="EN47" s="171">
        <v>208</v>
      </c>
      <c r="EO47" s="171">
        <v>178</v>
      </c>
      <c r="EP47" s="171">
        <v>186</v>
      </c>
      <c r="EQ47" s="171">
        <v>182</v>
      </c>
      <c r="ER47" s="171">
        <v>205</v>
      </c>
      <c r="ES47" s="171">
        <v>168</v>
      </c>
      <c r="ET47" s="171">
        <v>179</v>
      </c>
      <c r="EU47" s="171">
        <v>187</v>
      </c>
      <c r="EV47" s="171">
        <v>144</v>
      </c>
      <c r="EW47" s="171">
        <v>182</v>
      </c>
      <c r="EX47" s="171">
        <v>217</v>
      </c>
      <c r="EY47" s="171">
        <v>151</v>
      </c>
      <c r="EZ47" s="171">
        <v>192</v>
      </c>
      <c r="FA47" s="171">
        <v>161</v>
      </c>
      <c r="FB47" s="171">
        <v>201</v>
      </c>
      <c r="FC47" s="171">
        <v>118</v>
      </c>
      <c r="FD47" s="171">
        <v>190</v>
      </c>
    </row>
    <row r="48" spans="1:72" ht="15">
      <c r="A48" s="198">
        <v>44</v>
      </c>
      <c r="B48" s="199">
        <f t="shared" si="4"/>
        <v>46</v>
      </c>
      <c r="C48" s="200" t="s">
        <v>48</v>
      </c>
      <c r="D48" s="218" t="s">
        <v>113</v>
      </c>
      <c r="E48" s="201">
        <f t="shared" si="5"/>
        <v>144</v>
      </c>
      <c r="F48" s="202"/>
      <c r="G48" s="203">
        <f t="shared" si="6"/>
        <v>144.7</v>
      </c>
      <c r="H48" s="230">
        <f t="shared" si="7"/>
        <v>20</v>
      </c>
      <c r="I48" s="213">
        <v>189</v>
      </c>
      <c r="J48" s="1">
        <v>116</v>
      </c>
      <c r="K48" s="1">
        <v>159</v>
      </c>
      <c r="L48" s="1">
        <v>120</v>
      </c>
      <c r="M48" s="1">
        <v>143</v>
      </c>
      <c r="N48" s="1">
        <v>145</v>
      </c>
      <c r="O48" s="1">
        <v>135</v>
      </c>
      <c r="P48" s="1">
        <v>147</v>
      </c>
      <c r="Q48" s="1">
        <v>140</v>
      </c>
      <c r="R48" s="1">
        <v>167</v>
      </c>
      <c r="S48" s="1">
        <v>158</v>
      </c>
      <c r="T48" s="1">
        <v>159</v>
      </c>
      <c r="U48" s="1">
        <v>138</v>
      </c>
      <c r="V48" s="1">
        <v>148</v>
      </c>
      <c r="W48" s="1">
        <v>140</v>
      </c>
      <c r="X48" s="1">
        <v>105</v>
      </c>
      <c r="Y48" s="1">
        <v>147</v>
      </c>
      <c r="Z48" s="1">
        <v>141</v>
      </c>
      <c r="AA48" s="1">
        <v>132</v>
      </c>
      <c r="AB48" s="214">
        <v>165</v>
      </c>
      <c r="AC48" s="231">
        <v>150</v>
      </c>
      <c r="AD48" s="210">
        <v>185</v>
      </c>
      <c r="AE48" s="210">
        <v>118</v>
      </c>
      <c r="AF48" s="210">
        <v>129</v>
      </c>
      <c r="AG48" s="210">
        <v>112</v>
      </c>
      <c r="AH48" s="210">
        <v>109</v>
      </c>
      <c r="AI48" s="216">
        <v>149</v>
      </c>
      <c r="AJ48" s="216">
        <v>113</v>
      </c>
      <c r="AK48" s="216">
        <v>188</v>
      </c>
      <c r="AL48" s="216">
        <v>172</v>
      </c>
      <c r="AM48" s="216">
        <v>127</v>
      </c>
      <c r="AN48" s="216">
        <v>138</v>
      </c>
      <c r="AO48" s="216">
        <v>147</v>
      </c>
      <c r="AP48" s="216">
        <v>111</v>
      </c>
      <c r="AQ48" s="216">
        <v>150</v>
      </c>
      <c r="AR48" s="216">
        <v>166</v>
      </c>
      <c r="AS48" s="216">
        <v>122</v>
      </c>
      <c r="AT48" s="216">
        <v>113</v>
      </c>
      <c r="AU48" s="216">
        <v>142</v>
      </c>
      <c r="AV48" s="216">
        <v>148</v>
      </c>
      <c r="AW48" s="216">
        <v>110</v>
      </c>
      <c r="AX48" s="216">
        <v>149</v>
      </c>
      <c r="AY48" s="216">
        <v>112</v>
      </c>
      <c r="AZ48" s="216">
        <v>92</v>
      </c>
      <c r="BA48" s="216">
        <v>119</v>
      </c>
      <c r="BB48" s="216">
        <v>108</v>
      </c>
      <c r="BC48" s="216">
        <v>129</v>
      </c>
      <c r="BD48" s="216">
        <v>162</v>
      </c>
      <c r="BE48" s="216">
        <v>156</v>
      </c>
      <c r="BF48" s="216">
        <v>159</v>
      </c>
      <c r="BG48" s="216">
        <v>162</v>
      </c>
      <c r="BH48" s="216">
        <v>143</v>
      </c>
      <c r="BI48" s="216">
        <v>143</v>
      </c>
      <c r="BJ48" s="216">
        <v>118</v>
      </c>
      <c r="BK48" s="216">
        <v>133</v>
      </c>
      <c r="BL48" s="216">
        <v>167</v>
      </c>
      <c r="BM48" s="216">
        <v>158</v>
      </c>
      <c r="BN48" s="216">
        <v>125</v>
      </c>
      <c r="BO48" s="216">
        <v>123</v>
      </c>
      <c r="BP48" s="216">
        <v>145</v>
      </c>
      <c r="BQ48" s="212">
        <v>171</v>
      </c>
      <c r="BR48" s="212">
        <v>174</v>
      </c>
      <c r="BS48" s="212">
        <v>133</v>
      </c>
      <c r="BT48" s="212">
        <v>124</v>
      </c>
    </row>
    <row r="49" spans="1:153" ht="15">
      <c r="A49" s="217">
        <v>45</v>
      </c>
      <c r="B49" s="199">
        <f t="shared" si="4"/>
        <v>24</v>
      </c>
      <c r="C49" s="200" t="s">
        <v>43</v>
      </c>
      <c r="D49" s="218" t="s">
        <v>116</v>
      </c>
      <c r="E49" s="201">
        <f t="shared" si="5"/>
        <v>175</v>
      </c>
      <c r="F49" s="218">
        <v>173.88</v>
      </c>
      <c r="G49" s="219">
        <f t="shared" si="6"/>
        <v>175.85</v>
      </c>
      <c r="H49" s="204">
        <f t="shared" si="7"/>
        <v>20</v>
      </c>
      <c r="I49" s="213">
        <v>186</v>
      </c>
      <c r="J49" s="1">
        <v>177</v>
      </c>
      <c r="K49" s="1">
        <v>146</v>
      </c>
      <c r="L49" s="1">
        <v>182</v>
      </c>
      <c r="M49" s="1">
        <v>194</v>
      </c>
      <c r="N49" s="1">
        <v>193</v>
      </c>
      <c r="O49" s="1">
        <v>147</v>
      </c>
      <c r="P49" s="1">
        <v>189</v>
      </c>
      <c r="Q49" s="1">
        <v>182</v>
      </c>
      <c r="R49" s="1">
        <v>157</v>
      </c>
      <c r="S49" s="1">
        <v>183</v>
      </c>
      <c r="T49" s="1">
        <v>190</v>
      </c>
      <c r="U49" s="1">
        <v>162</v>
      </c>
      <c r="V49" s="1">
        <v>167</v>
      </c>
      <c r="W49" s="1">
        <v>174</v>
      </c>
      <c r="X49" s="1">
        <v>168</v>
      </c>
      <c r="Y49" s="1">
        <v>159</v>
      </c>
      <c r="Z49" s="1">
        <v>196</v>
      </c>
      <c r="AA49" s="1">
        <v>204</v>
      </c>
      <c r="AB49" s="214">
        <v>161</v>
      </c>
      <c r="AC49" s="231">
        <v>160</v>
      </c>
      <c r="AD49" s="210">
        <v>195</v>
      </c>
      <c r="AE49" s="210">
        <v>166</v>
      </c>
      <c r="AF49" s="210">
        <v>157</v>
      </c>
      <c r="AG49" s="210">
        <v>181</v>
      </c>
      <c r="AH49" s="210">
        <v>173</v>
      </c>
      <c r="AI49" s="216">
        <v>206</v>
      </c>
      <c r="AJ49" s="216">
        <v>172</v>
      </c>
      <c r="AK49" s="216">
        <v>157</v>
      </c>
      <c r="AL49" s="216">
        <v>148</v>
      </c>
      <c r="AM49" s="216">
        <v>193</v>
      </c>
      <c r="AN49" s="216">
        <v>180</v>
      </c>
      <c r="AO49" s="216">
        <v>169</v>
      </c>
      <c r="AP49" s="216">
        <v>246</v>
      </c>
      <c r="AQ49" s="216">
        <v>133</v>
      </c>
      <c r="AR49" s="216">
        <v>121</v>
      </c>
      <c r="AS49" s="216">
        <v>225</v>
      </c>
      <c r="AT49" s="216">
        <v>145</v>
      </c>
      <c r="AU49" s="216">
        <v>188</v>
      </c>
      <c r="AV49" s="216">
        <v>146</v>
      </c>
      <c r="AW49" s="216">
        <v>215</v>
      </c>
      <c r="AX49" s="216">
        <v>183</v>
      </c>
      <c r="AY49" s="216">
        <v>151</v>
      </c>
      <c r="AZ49" s="216">
        <v>169</v>
      </c>
      <c r="BA49" s="216">
        <v>146</v>
      </c>
      <c r="BB49" s="216">
        <v>168</v>
      </c>
      <c r="BC49" s="216">
        <v>180</v>
      </c>
      <c r="BD49" s="216">
        <v>166</v>
      </c>
      <c r="BE49" s="216">
        <v>213</v>
      </c>
      <c r="BF49" s="216">
        <v>181</v>
      </c>
      <c r="BG49" s="216">
        <v>168</v>
      </c>
      <c r="BH49" s="216">
        <v>192</v>
      </c>
      <c r="BI49" s="216">
        <v>201</v>
      </c>
      <c r="BJ49" s="216">
        <v>164</v>
      </c>
      <c r="BK49" s="216">
        <v>160</v>
      </c>
      <c r="BL49" s="216">
        <v>190</v>
      </c>
      <c r="BM49" s="216">
        <v>216</v>
      </c>
      <c r="BN49" s="216">
        <v>203</v>
      </c>
      <c r="BO49" s="216">
        <v>216</v>
      </c>
      <c r="BP49" s="216">
        <v>190</v>
      </c>
      <c r="BQ49" s="212">
        <v>170</v>
      </c>
      <c r="BR49" s="212">
        <v>214</v>
      </c>
      <c r="BS49" s="212">
        <v>155</v>
      </c>
      <c r="BT49" s="212">
        <v>191</v>
      </c>
      <c r="BU49" s="171">
        <v>153</v>
      </c>
      <c r="BV49" s="171">
        <v>190</v>
      </c>
      <c r="BW49" s="171">
        <v>170</v>
      </c>
      <c r="BX49" s="171">
        <v>167</v>
      </c>
      <c r="BY49" s="171">
        <v>150</v>
      </c>
      <c r="BZ49" s="171">
        <v>150</v>
      </c>
      <c r="CA49" s="171">
        <v>165</v>
      </c>
      <c r="CB49" s="171">
        <v>179</v>
      </c>
      <c r="CC49" s="171">
        <v>177</v>
      </c>
      <c r="CD49" s="171">
        <v>183</v>
      </c>
      <c r="CE49" s="171">
        <v>183</v>
      </c>
      <c r="CF49" s="171">
        <v>171</v>
      </c>
      <c r="CG49" s="171">
        <v>213</v>
      </c>
      <c r="CH49" s="171">
        <v>172</v>
      </c>
      <c r="CI49" s="171">
        <v>151</v>
      </c>
      <c r="CJ49" s="171">
        <v>152</v>
      </c>
      <c r="CK49" s="171">
        <v>185</v>
      </c>
      <c r="CL49" s="171">
        <v>181</v>
      </c>
      <c r="CM49" s="171">
        <v>170</v>
      </c>
      <c r="CN49" s="171">
        <v>169</v>
      </c>
      <c r="CO49" s="171">
        <v>150</v>
      </c>
      <c r="CP49" s="171">
        <v>155</v>
      </c>
      <c r="CQ49" s="171">
        <v>195</v>
      </c>
      <c r="CR49" s="171">
        <v>198</v>
      </c>
      <c r="CS49" s="171">
        <v>191</v>
      </c>
      <c r="CT49" s="171">
        <v>172</v>
      </c>
      <c r="CU49" s="171">
        <v>179</v>
      </c>
      <c r="CV49" s="171">
        <v>159</v>
      </c>
      <c r="CW49" s="171">
        <v>184</v>
      </c>
      <c r="CX49" s="171">
        <v>155</v>
      </c>
      <c r="CY49" s="171">
        <v>170</v>
      </c>
      <c r="CZ49" s="171">
        <v>188</v>
      </c>
      <c r="DA49" s="171">
        <v>169</v>
      </c>
      <c r="DB49" s="171">
        <v>173</v>
      </c>
      <c r="DC49" s="171">
        <v>182</v>
      </c>
      <c r="DD49" s="171">
        <v>210</v>
      </c>
      <c r="DE49" s="171">
        <v>155</v>
      </c>
      <c r="DF49" s="171">
        <v>193</v>
      </c>
      <c r="DG49" s="171">
        <v>186</v>
      </c>
      <c r="DH49" s="171">
        <v>201</v>
      </c>
      <c r="DI49" s="171">
        <v>206</v>
      </c>
      <c r="DJ49" s="171">
        <v>173</v>
      </c>
      <c r="DK49" s="171">
        <v>199</v>
      </c>
      <c r="DL49" s="171">
        <v>193</v>
      </c>
      <c r="DM49" s="171">
        <v>157</v>
      </c>
      <c r="DN49" s="171">
        <v>227</v>
      </c>
      <c r="DO49" s="171">
        <v>155</v>
      </c>
      <c r="DP49" s="171">
        <v>194</v>
      </c>
      <c r="DQ49" s="171">
        <v>198</v>
      </c>
      <c r="DR49" s="171">
        <v>181</v>
      </c>
      <c r="DS49" s="171">
        <v>160</v>
      </c>
      <c r="DT49" s="171">
        <v>184</v>
      </c>
      <c r="DU49" s="171">
        <v>200</v>
      </c>
      <c r="DV49" s="171">
        <v>176</v>
      </c>
      <c r="DW49" s="171">
        <v>192</v>
      </c>
      <c r="DX49" s="171">
        <v>188</v>
      </c>
      <c r="DY49" s="171">
        <v>220</v>
      </c>
      <c r="DZ49" s="171">
        <v>158</v>
      </c>
      <c r="EA49" s="171">
        <v>164</v>
      </c>
      <c r="EB49" s="171">
        <v>178</v>
      </c>
      <c r="EC49" s="171">
        <v>175</v>
      </c>
      <c r="ED49" s="171">
        <v>168</v>
      </c>
      <c r="EE49" s="171">
        <v>167</v>
      </c>
      <c r="EF49" s="171">
        <v>155</v>
      </c>
      <c r="EG49" s="171">
        <v>181</v>
      </c>
      <c r="EH49" s="171">
        <v>227</v>
      </c>
      <c r="EI49" s="171">
        <v>188</v>
      </c>
      <c r="EJ49" s="171">
        <v>223</v>
      </c>
      <c r="EK49" s="171">
        <v>183</v>
      </c>
      <c r="EL49" s="171">
        <v>158</v>
      </c>
      <c r="EM49" s="171">
        <v>204</v>
      </c>
      <c r="EN49" s="171">
        <v>174</v>
      </c>
      <c r="EO49" s="171">
        <v>160</v>
      </c>
      <c r="EP49" s="171">
        <v>224</v>
      </c>
      <c r="EQ49" s="171">
        <v>160</v>
      </c>
      <c r="ER49" s="171">
        <v>169</v>
      </c>
      <c r="ES49" s="171">
        <v>179</v>
      </c>
      <c r="ET49" s="171">
        <v>178</v>
      </c>
      <c r="EU49" s="171">
        <v>214</v>
      </c>
      <c r="EV49" s="171">
        <v>200</v>
      </c>
      <c r="EW49" s="171">
        <v>175</v>
      </c>
    </row>
    <row r="50" spans="1:88" ht="15">
      <c r="A50" s="198">
        <v>46</v>
      </c>
      <c r="B50" s="199">
        <f t="shared" si="4"/>
        <v>13</v>
      </c>
      <c r="C50" s="200" t="s">
        <v>25</v>
      </c>
      <c r="D50" s="218" t="s">
        <v>113</v>
      </c>
      <c r="E50" s="246">
        <f t="shared" si="5"/>
        <v>191</v>
      </c>
      <c r="F50" s="245">
        <v>170.28</v>
      </c>
      <c r="G50" s="240">
        <f t="shared" si="6"/>
        <v>191.75</v>
      </c>
      <c r="H50" s="238">
        <f t="shared" si="7"/>
        <v>20</v>
      </c>
      <c r="I50" s="213">
        <v>156</v>
      </c>
      <c r="J50" s="1">
        <v>169</v>
      </c>
      <c r="K50" s="1">
        <v>187</v>
      </c>
      <c r="L50" s="1">
        <v>171</v>
      </c>
      <c r="M50" s="1">
        <v>245</v>
      </c>
      <c r="N50" s="1">
        <v>150</v>
      </c>
      <c r="O50" s="1">
        <v>180</v>
      </c>
      <c r="P50" s="1">
        <v>177</v>
      </c>
      <c r="Q50" s="1">
        <v>232</v>
      </c>
      <c r="R50" s="1">
        <v>155</v>
      </c>
      <c r="S50" s="1">
        <v>205</v>
      </c>
      <c r="T50" s="1">
        <v>244</v>
      </c>
      <c r="U50" s="1">
        <v>169</v>
      </c>
      <c r="V50" s="1">
        <v>226</v>
      </c>
      <c r="W50" s="1">
        <v>174</v>
      </c>
      <c r="X50" s="1">
        <v>194</v>
      </c>
      <c r="Y50" s="1">
        <v>227</v>
      </c>
      <c r="Z50" s="1">
        <v>212</v>
      </c>
      <c r="AA50" s="1">
        <v>171</v>
      </c>
      <c r="AB50" s="214">
        <v>191</v>
      </c>
      <c r="AC50" s="228">
        <v>212</v>
      </c>
      <c r="AD50" s="229">
        <v>201</v>
      </c>
      <c r="AE50" s="229">
        <v>259</v>
      </c>
      <c r="AF50" s="229">
        <v>178</v>
      </c>
      <c r="AG50" s="229">
        <v>173</v>
      </c>
      <c r="AH50" s="229">
        <v>191</v>
      </c>
      <c r="AI50" s="216">
        <v>192</v>
      </c>
      <c r="AJ50" s="216">
        <v>201</v>
      </c>
      <c r="AK50" s="216">
        <v>175</v>
      </c>
      <c r="AL50" s="216">
        <v>135</v>
      </c>
      <c r="AM50" s="216">
        <v>196</v>
      </c>
      <c r="AN50" s="216">
        <v>160</v>
      </c>
      <c r="AO50" s="216">
        <v>190</v>
      </c>
      <c r="AP50" s="216">
        <v>160</v>
      </c>
      <c r="AQ50" s="216">
        <v>146</v>
      </c>
      <c r="AR50" s="216">
        <v>201</v>
      </c>
      <c r="AS50" s="216">
        <v>162</v>
      </c>
      <c r="AT50" s="216">
        <v>171</v>
      </c>
      <c r="AU50" s="216">
        <v>183</v>
      </c>
      <c r="AV50" s="216">
        <v>221</v>
      </c>
      <c r="AW50" s="216">
        <v>191</v>
      </c>
      <c r="AX50" s="216">
        <v>173</v>
      </c>
      <c r="AY50" s="216">
        <v>174</v>
      </c>
      <c r="AZ50" s="216">
        <v>188</v>
      </c>
      <c r="BA50" s="216">
        <v>157</v>
      </c>
      <c r="BB50" s="216">
        <v>149</v>
      </c>
      <c r="BC50" s="216">
        <v>182</v>
      </c>
      <c r="BD50" s="216">
        <v>192</v>
      </c>
      <c r="BE50" s="216">
        <v>219</v>
      </c>
      <c r="BF50" s="216">
        <v>162</v>
      </c>
      <c r="BG50" s="216">
        <v>179</v>
      </c>
      <c r="BH50" s="216">
        <v>169</v>
      </c>
      <c r="BI50" s="216">
        <v>183</v>
      </c>
      <c r="BJ50" s="216">
        <v>167</v>
      </c>
      <c r="BK50" s="216">
        <v>172</v>
      </c>
      <c r="BL50" s="216">
        <v>153</v>
      </c>
      <c r="BM50" s="216">
        <v>191</v>
      </c>
      <c r="BN50" s="216">
        <v>148</v>
      </c>
      <c r="BO50" s="216">
        <v>190</v>
      </c>
      <c r="BP50" s="216">
        <v>170</v>
      </c>
      <c r="BQ50" s="171">
        <v>200</v>
      </c>
      <c r="BR50" s="212">
        <v>188</v>
      </c>
      <c r="BS50" s="212">
        <v>171</v>
      </c>
      <c r="BT50" s="212">
        <v>177</v>
      </c>
      <c r="BU50" s="171">
        <v>158</v>
      </c>
      <c r="BV50" s="171">
        <v>144</v>
      </c>
      <c r="BW50" s="171">
        <v>162</v>
      </c>
      <c r="BX50" s="171">
        <v>201</v>
      </c>
      <c r="BY50" s="171">
        <v>181</v>
      </c>
      <c r="BZ50" s="171">
        <v>156</v>
      </c>
      <c r="CA50" s="171">
        <v>182</v>
      </c>
      <c r="CB50" s="171">
        <v>191</v>
      </c>
      <c r="CC50" s="171">
        <v>184</v>
      </c>
      <c r="CD50" s="171">
        <v>171</v>
      </c>
      <c r="CE50" s="171">
        <v>148</v>
      </c>
      <c r="CF50" s="171">
        <v>188</v>
      </c>
      <c r="CG50" s="171">
        <v>172</v>
      </c>
      <c r="CH50" s="171">
        <v>208</v>
      </c>
      <c r="CI50" s="171">
        <v>178</v>
      </c>
      <c r="CJ50" s="171">
        <v>192</v>
      </c>
    </row>
    <row r="51" spans="1:124" ht="15">
      <c r="A51" s="198">
        <v>47</v>
      </c>
      <c r="B51" s="199">
        <f t="shared" si="4"/>
        <v>6</v>
      </c>
      <c r="C51" s="200" t="s">
        <v>39</v>
      </c>
      <c r="D51" s="218" t="s">
        <v>113</v>
      </c>
      <c r="E51" s="201">
        <f t="shared" si="5"/>
        <v>201</v>
      </c>
      <c r="F51" s="202">
        <v>189.4</v>
      </c>
      <c r="G51" s="203">
        <f t="shared" si="6"/>
        <v>201.6</v>
      </c>
      <c r="H51" s="230">
        <f t="shared" si="7"/>
        <v>20</v>
      </c>
      <c r="I51" s="206">
        <v>190</v>
      </c>
      <c r="J51" s="206">
        <v>235</v>
      </c>
      <c r="K51" s="206">
        <v>248</v>
      </c>
      <c r="L51" s="206">
        <v>185</v>
      </c>
      <c r="M51" s="206">
        <v>204</v>
      </c>
      <c r="N51" s="206">
        <v>205</v>
      </c>
      <c r="O51" s="206">
        <v>166</v>
      </c>
      <c r="P51" s="206">
        <v>221</v>
      </c>
      <c r="Q51" s="206">
        <v>156</v>
      </c>
      <c r="R51" s="206">
        <v>193</v>
      </c>
      <c r="S51" s="206">
        <v>215</v>
      </c>
      <c r="T51" s="206">
        <v>217</v>
      </c>
      <c r="U51" s="206">
        <v>237</v>
      </c>
      <c r="V51" s="206">
        <v>188</v>
      </c>
      <c r="W51" s="206">
        <v>219</v>
      </c>
      <c r="X51" s="206">
        <v>182</v>
      </c>
      <c r="Y51" s="206">
        <v>190</v>
      </c>
      <c r="Z51" s="206">
        <v>224</v>
      </c>
      <c r="AA51" s="206">
        <v>168</v>
      </c>
      <c r="AB51" s="207">
        <v>189</v>
      </c>
      <c r="AC51" s="220">
        <v>182</v>
      </c>
      <c r="AD51" s="221">
        <v>183</v>
      </c>
      <c r="AE51" s="221">
        <v>178</v>
      </c>
      <c r="AF51" s="221">
        <v>160</v>
      </c>
      <c r="AG51" s="221">
        <v>224</v>
      </c>
      <c r="AH51" s="211">
        <v>213</v>
      </c>
      <c r="AI51" s="211">
        <v>181</v>
      </c>
      <c r="AJ51" s="211">
        <v>195</v>
      </c>
      <c r="AK51" s="211">
        <v>170</v>
      </c>
      <c r="AL51" s="211">
        <v>182</v>
      </c>
      <c r="AM51" s="211">
        <v>222</v>
      </c>
      <c r="AN51" s="211">
        <v>169</v>
      </c>
      <c r="AO51" s="211">
        <v>173</v>
      </c>
      <c r="AP51" s="211">
        <v>236</v>
      </c>
      <c r="AQ51" s="211">
        <v>189</v>
      </c>
      <c r="AR51" s="211">
        <v>201</v>
      </c>
      <c r="AS51" s="211">
        <v>188</v>
      </c>
      <c r="AT51" s="211">
        <v>210</v>
      </c>
      <c r="AU51" s="211">
        <v>202</v>
      </c>
      <c r="AV51" s="211">
        <v>184</v>
      </c>
      <c r="AW51" s="211">
        <v>193</v>
      </c>
      <c r="AX51" s="211">
        <v>235</v>
      </c>
      <c r="AY51" s="211">
        <v>171</v>
      </c>
      <c r="AZ51" s="211">
        <v>176</v>
      </c>
      <c r="BA51" s="211">
        <v>157</v>
      </c>
      <c r="BB51" s="211">
        <v>165</v>
      </c>
      <c r="BC51" s="211">
        <v>182</v>
      </c>
      <c r="BD51" s="211">
        <v>197</v>
      </c>
      <c r="BE51" s="211">
        <v>173</v>
      </c>
      <c r="BF51" s="211">
        <v>184</v>
      </c>
      <c r="BG51" s="211">
        <v>205</v>
      </c>
      <c r="BH51" s="211">
        <v>188</v>
      </c>
      <c r="BI51" s="211">
        <v>231</v>
      </c>
      <c r="BJ51" s="211">
        <v>234</v>
      </c>
      <c r="BK51" s="211">
        <v>192</v>
      </c>
      <c r="BL51" s="211">
        <v>152</v>
      </c>
      <c r="BM51" s="211">
        <v>201</v>
      </c>
      <c r="BN51" s="211">
        <v>209</v>
      </c>
      <c r="BO51" s="211">
        <v>190</v>
      </c>
      <c r="BP51" s="211">
        <v>186</v>
      </c>
      <c r="BQ51" s="171">
        <v>190</v>
      </c>
      <c r="BR51" s="171">
        <v>258</v>
      </c>
      <c r="BS51" s="171">
        <v>178</v>
      </c>
      <c r="BT51" s="171">
        <v>199</v>
      </c>
      <c r="BU51" s="171">
        <v>261</v>
      </c>
      <c r="BV51" s="171">
        <v>183</v>
      </c>
      <c r="BW51" s="171">
        <v>191</v>
      </c>
      <c r="BX51" s="171">
        <v>193</v>
      </c>
      <c r="BY51" s="171">
        <v>169</v>
      </c>
      <c r="BZ51" s="171">
        <v>224</v>
      </c>
      <c r="CA51" s="171">
        <v>222</v>
      </c>
      <c r="CB51" s="171">
        <v>211</v>
      </c>
      <c r="CC51" s="171">
        <v>214</v>
      </c>
      <c r="CD51" s="171">
        <v>203</v>
      </c>
      <c r="CE51" s="171">
        <v>178</v>
      </c>
      <c r="CF51" s="171">
        <v>200</v>
      </c>
      <c r="CG51" s="171">
        <v>162</v>
      </c>
      <c r="CH51" s="171">
        <v>158</v>
      </c>
      <c r="CI51" s="171">
        <v>168</v>
      </c>
      <c r="CJ51" s="171">
        <v>168</v>
      </c>
      <c r="CK51" s="171">
        <v>159</v>
      </c>
      <c r="CL51" s="171">
        <v>165</v>
      </c>
      <c r="CM51" s="171">
        <v>180</v>
      </c>
      <c r="CN51" s="171">
        <v>175</v>
      </c>
      <c r="CO51" s="171">
        <v>228</v>
      </c>
      <c r="CP51" s="171">
        <v>195</v>
      </c>
      <c r="CQ51" s="171">
        <v>174</v>
      </c>
      <c r="CR51" s="171">
        <v>192</v>
      </c>
      <c r="CS51" s="171">
        <v>227</v>
      </c>
      <c r="CT51" s="171">
        <v>208</v>
      </c>
      <c r="CU51" s="171">
        <v>189</v>
      </c>
      <c r="CV51" s="171">
        <v>199</v>
      </c>
      <c r="CW51" s="171">
        <v>225</v>
      </c>
      <c r="CX51" s="171">
        <v>199</v>
      </c>
      <c r="CY51" s="171">
        <v>199</v>
      </c>
      <c r="CZ51" s="171">
        <v>176</v>
      </c>
      <c r="DA51" s="171">
        <v>196</v>
      </c>
      <c r="DB51" s="171">
        <v>207</v>
      </c>
      <c r="DC51" s="171">
        <v>205</v>
      </c>
      <c r="DD51" s="171">
        <v>232</v>
      </c>
      <c r="DE51" s="171">
        <v>212</v>
      </c>
      <c r="DF51" s="171">
        <v>188</v>
      </c>
      <c r="DG51" s="171">
        <v>193</v>
      </c>
      <c r="DH51" s="171">
        <v>231</v>
      </c>
      <c r="DI51" s="171">
        <v>203</v>
      </c>
      <c r="DJ51" s="171">
        <v>191</v>
      </c>
      <c r="DK51" s="171">
        <v>199</v>
      </c>
      <c r="DL51" s="171">
        <v>182</v>
      </c>
      <c r="DM51" s="171">
        <v>247</v>
      </c>
      <c r="DN51" s="171">
        <v>205</v>
      </c>
      <c r="DO51" s="171">
        <v>205</v>
      </c>
      <c r="DP51" s="171">
        <v>266</v>
      </c>
      <c r="DQ51" s="171">
        <v>195</v>
      </c>
      <c r="DR51" s="171">
        <v>267</v>
      </c>
      <c r="DS51" s="171">
        <v>214</v>
      </c>
      <c r="DT51" s="171">
        <v>200</v>
      </c>
    </row>
  </sheetData>
  <sheetProtection password="CF7A" sheet="1" objects="1" scenarios="1" selectLockedCells="1" selectUnlockedCells="1"/>
  <printOptions horizontalCentered="1"/>
  <pageMargins left="0.17" right="0.19" top="0.17" bottom="0.59" header="0.17" footer="0.16"/>
  <pageSetup fitToHeight="1" fitToWidth="1" horizontalDpi="1200" verticalDpi="1200" orientation="portrait" paperSize="9" scale="42" r:id="rId2"/>
  <headerFooter alignWithMargins="0">
    <oddFooter>&amp;C&amp;F&amp;R&amp;"Arial,Полужирный"&amp;18&amp;D _&amp;T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Julian W.</cp:lastModifiedBy>
  <cp:lastPrinted>2010-04-29T13:06:46Z</cp:lastPrinted>
  <dcterms:created xsi:type="dcterms:W3CDTF">1996-10-14T23:33:28Z</dcterms:created>
  <dcterms:modified xsi:type="dcterms:W3CDTF">2010-05-04T16:08:24Z</dcterms:modified>
  <cp:category/>
  <cp:version/>
  <cp:contentType/>
  <cp:contentStatus/>
</cp:coreProperties>
</file>