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12810" activeTab="0"/>
  </bookViews>
  <sheets>
    <sheet name="18.12.08." sheetId="1" r:id="rId1"/>
    <sheet name="Sheet2" sheetId="2" r:id="rId2"/>
    <sheet name="Sheet3" sheetId="3" r:id="rId3"/>
  </sheets>
  <externalReferences>
    <externalReference r:id="rId6"/>
  </externalReferences>
  <definedNames>
    <definedName name="Lines">'[1]List_Texts'!$A$37:$A$72</definedName>
    <definedName name="Players">'[1]Handicap'!$C$5:$C$113</definedName>
  </definedNames>
  <calcPr fullCalcOnLoad="1"/>
</workbook>
</file>

<file path=xl/sharedStrings.xml><?xml version="1.0" encoding="utf-8"?>
<sst xmlns="http://schemas.openxmlformats.org/spreadsheetml/2006/main" count="98" uniqueCount="71">
  <si>
    <t>Place Qualif.</t>
  </si>
  <si>
    <t>hdc</t>
  </si>
  <si>
    <t>Player</t>
  </si>
  <si>
    <t>Sex</t>
  </si>
  <si>
    <t>LINE POS.</t>
  </si>
  <si>
    <t>3 in 1</t>
  </si>
  <si>
    <t>Pins</t>
  </si>
  <si>
    <t>Pins +hdc</t>
  </si>
  <si>
    <t>Diff.</t>
  </si>
  <si>
    <t>MIN</t>
  </si>
  <si>
    <t>MAX</t>
  </si>
  <si>
    <t>TURBO</t>
  </si>
  <si>
    <t>Desperado +HDC</t>
  </si>
  <si>
    <t>avg kval.</t>
  </si>
  <si>
    <t>Renārs Rutenbergs</t>
  </si>
  <si>
    <t>M</t>
  </si>
  <si>
    <t>16B</t>
  </si>
  <si>
    <t>Jānis Štokmanis</t>
  </si>
  <si>
    <t>22C</t>
  </si>
  <si>
    <t>Natālija Pribiļeva</t>
  </si>
  <si>
    <t>F</t>
  </si>
  <si>
    <t>24A</t>
  </si>
  <si>
    <t>Janis Zemitis</t>
  </si>
  <si>
    <t>17C</t>
  </si>
  <si>
    <t>Maris Eisaks</t>
  </si>
  <si>
    <t>19A</t>
  </si>
  <si>
    <t>Veronika Hudjakova</t>
  </si>
  <si>
    <t>21A</t>
  </si>
  <si>
    <t>Andrejs Tračs</t>
  </si>
  <si>
    <t>23A</t>
  </si>
  <si>
    <t>Raimonds Zemitis</t>
  </si>
  <si>
    <t>19C</t>
  </si>
  <si>
    <t>Svetlana Virvinska</t>
  </si>
  <si>
    <t>23C</t>
  </si>
  <si>
    <t xml:space="preserve">Vladimirs Pribiļevs </t>
  </si>
  <si>
    <t>24C</t>
  </si>
  <si>
    <t>Pēteris Martinsons</t>
  </si>
  <si>
    <t>18C</t>
  </si>
  <si>
    <t>Kirils Hudjakovs</t>
  </si>
  <si>
    <t>18B</t>
  </si>
  <si>
    <t>Dāvis Vanags</t>
  </si>
  <si>
    <t>17A</t>
  </si>
  <si>
    <t>Arnolds Lokmanis</t>
  </si>
  <si>
    <t>23B</t>
  </si>
  <si>
    <t>Julians Visockis</t>
  </si>
  <si>
    <t>16C</t>
  </si>
  <si>
    <t>Tatjana Teļnova</t>
  </si>
  <si>
    <t>22B</t>
  </si>
  <si>
    <t xml:space="preserve">Jelena Šorohova </t>
  </si>
  <si>
    <t>22A</t>
  </si>
  <si>
    <t>Raimonds Rutenbergs</t>
  </si>
  <si>
    <t>24B</t>
  </si>
  <si>
    <t>Oskars Kreilis</t>
  </si>
  <si>
    <t>21C</t>
  </si>
  <si>
    <t>Jānis Lazda</t>
  </si>
  <si>
    <t>16A</t>
  </si>
  <si>
    <t>Martins Nicmanis</t>
  </si>
  <si>
    <t>20A</t>
  </si>
  <si>
    <t>Kristaps Maļinovskis</t>
  </si>
  <si>
    <t>18A</t>
  </si>
  <si>
    <t>Velga Lice</t>
  </si>
  <si>
    <t>20B</t>
  </si>
  <si>
    <t>Guntars Licis</t>
  </si>
  <si>
    <t>19B</t>
  </si>
  <si>
    <t>Artūrs Maslovs</t>
  </si>
  <si>
    <t>20C</t>
  </si>
  <si>
    <t>Verners Veidulis</t>
  </si>
  <si>
    <t>17B</t>
  </si>
  <si>
    <t>Kristaps Lusars</t>
  </si>
  <si>
    <t>21B</t>
  </si>
  <si>
    <t>Kvalifikacija 9pin - 18.12.2008.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</si>
</sst>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9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6"/>
      <name val="Tahoma"/>
      <family val="2"/>
    </font>
    <font>
      <b/>
      <sz val="12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" fontId="1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18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vertical="center" textRotation="180" wrapText="1"/>
      <protection locked="0"/>
    </xf>
    <xf numFmtId="1" fontId="7" fillId="7" borderId="1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8" fillId="8" borderId="3" xfId="0" applyNumberFormat="1" applyFont="1" applyFill="1" applyBorder="1" applyAlignment="1" applyProtection="1">
      <alignment horizontal="center"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1" fontId="9" fillId="0" borderId="4" xfId="19" applyNumberFormat="1" applyFont="1" applyFill="1" applyBorder="1" applyAlignment="1" applyProtection="1">
      <alignment horizontal="center"/>
      <protection locked="0"/>
    </xf>
    <xf numFmtId="0" fontId="9" fillId="2" borderId="4" xfId="19" applyFont="1" applyFill="1" applyBorder="1" applyAlignment="1" applyProtection="1">
      <alignment horizontal="center" vertical="center"/>
      <protection locked="0"/>
    </xf>
    <xf numFmtId="0" fontId="9" fillId="9" borderId="4" xfId="0" applyFont="1" applyFill="1" applyBorder="1" applyAlignment="1" applyProtection="1">
      <alignment horizontal="center" vertical="center"/>
      <protection locked="0"/>
    </xf>
    <xf numFmtId="0" fontId="9" fillId="9" borderId="4" xfId="19" applyFont="1" applyFill="1" applyBorder="1" applyAlignment="1" applyProtection="1">
      <alignment horizontal="center" vertical="center"/>
      <protection locked="0"/>
    </xf>
    <xf numFmtId="0" fontId="9" fillId="0" borderId="4" xfId="19" applyFont="1" applyFill="1" applyBorder="1" applyAlignment="1" applyProtection="1">
      <alignment horizontal="center" vertical="center"/>
      <protection locked="0"/>
    </xf>
    <xf numFmtId="0" fontId="9" fillId="0" borderId="4" xfId="19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/>
      <protection hidden="1"/>
    </xf>
    <xf numFmtId="1" fontId="3" fillId="3" borderId="5" xfId="0" applyNumberFormat="1" applyFont="1" applyFill="1" applyBorder="1" applyAlignment="1" applyProtection="1">
      <alignment horizontal="center"/>
      <protection hidden="1"/>
    </xf>
    <xf numFmtId="1" fontId="9" fillId="2" borderId="4" xfId="0" applyNumberFormat="1" applyFont="1" applyFill="1" applyBorder="1" applyAlignment="1" applyProtection="1">
      <alignment/>
      <protection hidden="1"/>
    </xf>
    <xf numFmtId="0" fontId="2" fillId="0" borderId="4" xfId="0" applyFont="1" applyFill="1" applyBorder="1" applyAlignment="1" applyProtection="1">
      <alignment/>
      <protection hidden="1"/>
    </xf>
    <xf numFmtId="0" fontId="12" fillId="0" borderId="4" xfId="0" applyFont="1" applyFill="1" applyBorder="1" applyAlignment="1" applyProtection="1">
      <alignment/>
      <protection hidden="1"/>
    </xf>
    <xf numFmtId="0" fontId="4" fillId="9" borderId="4" xfId="0" applyFont="1" applyFill="1" applyBorder="1" applyAlignment="1" applyProtection="1">
      <alignment/>
      <protection locked="0"/>
    </xf>
    <xf numFmtId="0" fontId="4" fillId="9" borderId="4" xfId="19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64" fontId="0" fillId="0" borderId="4" xfId="0" applyNumberFormat="1" applyFont="1" applyFill="1" applyBorder="1" applyAlignment="1" applyProtection="1">
      <alignment/>
      <protection hidden="1"/>
    </xf>
    <xf numFmtId="1" fontId="8" fillId="8" borderId="6" xfId="0" applyNumberFormat="1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9" fillId="2" borderId="5" xfId="19" applyFont="1" applyFill="1" applyBorder="1" applyAlignment="1" applyProtection="1">
      <alignment horizontal="center" vertical="center"/>
      <protection locked="0"/>
    </xf>
    <xf numFmtId="0" fontId="9" fillId="9" borderId="5" xfId="0" applyFont="1" applyFill="1" applyBorder="1" applyAlignment="1" applyProtection="1">
      <alignment horizontal="center" vertical="center"/>
      <protection locked="0"/>
    </xf>
    <xf numFmtId="0" fontId="9" fillId="9" borderId="5" xfId="0" applyFont="1" applyFill="1" applyBorder="1" applyAlignment="1" applyProtection="1">
      <alignment horizontal="center" wrapText="1"/>
      <protection locked="0"/>
    </xf>
    <xf numFmtId="0" fontId="9" fillId="9" borderId="5" xfId="19" applyFont="1" applyFill="1" applyBorder="1" applyAlignment="1" applyProtection="1">
      <alignment horizontal="center" vertical="center"/>
      <protection locked="0"/>
    </xf>
    <xf numFmtId="0" fontId="14" fillId="0" borderId="5" xfId="19" applyFont="1" applyFill="1" applyBorder="1" applyAlignment="1" applyProtection="1">
      <alignment horizontal="center" vertical="center"/>
      <protection locked="0"/>
    </xf>
    <xf numFmtId="0" fontId="9" fillId="0" borderId="5" xfId="19" applyFont="1" applyFill="1" applyBorder="1" applyAlignment="1" applyProtection="1">
      <alignment horizontal="center" vertical="center"/>
      <protection locked="0"/>
    </xf>
    <xf numFmtId="0" fontId="9" fillId="0" borderId="5" xfId="19" applyFont="1" applyFill="1" applyBorder="1" applyAlignment="1" applyProtection="1">
      <alignment horizontal="center" vertical="center"/>
      <protection locked="0"/>
    </xf>
    <xf numFmtId="1" fontId="9" fillId="2" borderId="5" xfId="0" applyNumberFormat="1" applyFont="1" applyFill="1" applyBorder="1" applyAlignment="1" applyProtection="1">
      <alignment/>
      <protection hidden="1"/>
    </xf>
    <xf numFmtId="0" fontId="2" fillId="0" borderId="5" xfId="0" applyFont="1" applyFill="1" applyBorder="1" applyAlignment="1" applyProtection="1">
      <alignment/>
      <protection hidden="1"/>
    </xf>
    <xf numFmtId="0" fontId="12" fillId="0" borderId="5" xfId="0" applyFont="1" applyFill="1" applyBorder="1" applyAlignment="1" applyProtection="1">
      <alignment/>
      <protection hidden="1"/>
    </xf>
    <xf numFmtId="0" fontId="4" fillId="9" borderId="5" xfId="0" applyFont="1" applyFill="1" applyBorder="1" applyAlignment="1" applyProtection="1">
      <alignment/>
      <protection locked="0"/>
    </xf>
    <xf numFmtId="0" fontId="4" fillId="9" borderId="5" xfId="19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hidden="1"/>
    </xf>
    <xf numFmtId="164" fontId="0" fillId="0" borderId="5" xfId="0" applyNumberFormat="1" applyFont="1" applyFill="1" applyBorder="1" applyAlignment="1" applyProtection="1">
      <alignment/>
      <protection hidden="1"/>
    </xf>
    <xf numFmtId="1" fontId="3" fillId="8" borderId="6" xfId="0" applyNumberFormat="1" applyFont="1" applyFill="1" applyBorder="1" applyAlignment="1" applyProtection="1">
      <alignment horizontal="center"/>
      <protection locked="0"/>
    </xf>
    <xf numFmtId="1" fontId="9" fillId="0" borderId="5" xfId="19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left" vertical="center" indent="1"/>
      <protection locked="0"/>
    </xf>
    <xf numFmtId="1" fontId="15" fillId="0" borderId="5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/>
      <protection hidden="1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9" fillId="2" borderId="1" xfId="19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9" borderId="1" xfId="19" applyFont="1" applyFill="1" applyBorder="1" applyAlignment="1" applyProtection="1">
      <alignment horizontal="center" vertical="center"/>
      <protection locked="0"/>
    </xf>
    <xf numFmtId="0" fontId="9" fillId="0" borderId="1" xfId="19" applyFont="1" applyFill="1" applyBorder="1" applyAlignment="1" applyProtection="1">
      <alignment horizontal="center" vertical="center"/>
      <protection locked="0"/>
    </xf>
    <xf numFmtId="0" fontId="9" fillId="0" borderId="1" xfId="19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12" fillId="0" borderId="1" xfId="0" applyFont="1" applyFill="1" applyBorder="1" applyAlignment="1" applyProtection="1">
      <alignment/>
      <protection hidden="1"/>
    </xf>
    <xf numFmtId="0" fontId="4" fillId="9" borderId="1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hidden="1"/>
    </xf>
    <xf numFmtId="164" fontId="0" fillId="0" borderId="1" xfId="0" applyNumberFormat="1" applyFont="1" applyFill="1" applyBorder="1" applyAlignment="1" applyProtection="1">
      <alignment/>
      <protection hidden="1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left" vertical="center" indent="1"/>
      <protection locked="0"/>
    </xf>
    <xf numFmtId="1" fontId="2" fillId="0" borderId="6" xfId="19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8" xfId="19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horizontal="center" wrapText="1"/>
      <protection locked="0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9" fillId="0" borderId="1" xfId="19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4" fillId="9" borderId="6" xfId="19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/>
      <protection hidden="1"/>
    </xf>
    <xf numFmtId="1" fontId="4" fillId="0" borderId="9" xfId="0" applyNumberFormat="1" applyFont="1" applyFill="1" applyBorder="1" applyAlignment="1" applyProtection="1">
      <alignment horizontal="center"/>
      <protection hidden="1"/>
    </xf>
    <xf numFmtId="1" fontId="3" fillId="8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11" fillId="0" borderId="1" xfId="0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0" fontId="4" fillId="9" borderId="1" xfId="19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IENT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2</xdr:row>
      <xdr:rowOff>38100</xdr:rowOff>
    </xdr:from>
    <xdr:to>
      <xdr:col>26</xdr:col>
      <xdr:colOff>295275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47675"/>
          <a:ext cx="14097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561975</xdr:colOff>
      <xdr:row>30</xdr:row>
      <xdr:rowOff>28575</xdr:rowOff>
    </xdr:from>
    <xdr:to>
      <xdr:col>42</xdr:col>
      <xdr:colOff>257175</xdr:colOff>
      <xdr:row>42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64125" y="8734425"/>
          <a:ext cx="15240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476250</xdr:colOff>
      <xdr:row>58</xdr:row>
      <xdr:rowOff>142875</xdr:rowOff>
    </xdr:from>
    <xdr:to>
      <xdr:col>41</xdr:col>
      <xdr:colOff>171450</xdr:colOff>
      <xdr:row>71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68800" y="13382625"/>
          <a:ext cx="15240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22</xdr:row>
      <xdr:rowOff>85725</xdr:rowOff>
    </xdr:from>
    <xdr:to>
      <xdr:col>26</xdr:col>
      <xdr:colOff>409575</xdr:colOff>
      <xdr:row>30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6962775"/>
          <a:ext cx="1524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pin_REZ_HDC08-09_v4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0_07.11.#11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5">
        <row r="5">
          <cell r="C5" t="str">
            <v>Aigars Strautiņš</v>
          </cell>
        </row>
        <row r="6">
          <cell r="C6" t="str">
            <v>Aivars Kuksa</v>
          </cell>
        </row>
        <row r="7">
          <cell r="C7" t="str">
            <v>Aleksandrs Križanovskis</v>
          </cell>
        </row>
        <row r="8">
          <cell r="C8" t="str">
            <v>Aleksandrs Liniņš</v>
          </cell>
        </row>
        <row r="9">
          <cell r="C9" t="str">
            <v>Aleksandrs Margolis</v>
          </cell>
        </row>
        <row r="10">
          <cell r="C10" t="str">
            <v>Aleksandrs Rimensons</v>
          </cell>
        </row>
        <row r="11">
          <cell r="C11" t="str">
            <v>Aleksejs Dolgovs</v>
          </cell>
        </row>
        <row r="12">
          <cell r="C12" t="str">
            <v>Alla Kornejeva</v>
          </cell>
        </row>
        <row r="13">
          <cell r="C13" t="str">
            <v>Andis Dārziņš</v>
          </cell>
        </row>
        <row r="14">
          <cell r="C14" t="str">
            <v>Andis Zanders</v>
          </cell>
        </row>
        <row r="15">
          <cell r="C15" t="str">
            <v>Andrejs Tračs</v>
          </cell>
        </row>
        <row r="16">
          <cell r="C16" t="str">
            <v>Andrejs Vitiņš</v>
          </cell>
        </row>
        <row r="17">
          <cell r="C17" t="str">
            <v>Andris Stalidzāns</v>
          </cell>
        </row>
        <row r="18">
          <cell r="C18" t="str">
            <v>Andris Vecvagars</v>
          </cell>
        </row>
        <row r="19">
          <cell r="C19" t="str">
            <v>Anita Cikota</v>
          </cell>
        </row>
        <row r="20">
          <cell r="C20" t="str">
            <v>Arnis Bērziņš</v>
          </cell>
        </row>
        <row r="21">
          <cell r="C21" t="str">
            <v>Arnolds Lokmanis</v>
          </cell>
        </row>
        <row r="22">
          <cell r="C22" t="str">
            <v>Artūrs Bricis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Artūrs Šteinbergs</v>
          </cell>
        </row>
        <row r="26">
          <cell r="C26" t="str">
            <v>Arvīds Leimanis</v>
          </cell>
        </row>
        <row r="27">
          <cell r="C27" t="str">
            <v>Arvils Sproģis</v>
          </cell>
        </row>
        <row r="28">
          <cell r="C28" t="str">
            <v>Dainis Zariņš</v>
          </cell>
        </row>
        <row r="29">
          <cell r="C29" t="str">
            <v>Daniels Vēzis</v>
          </cell>
        </row>
        <row r="30">
          <cell r="C30" t="str">
            <v>Dāvis Vanags</v>
          </cell>
        </row>
        <row r="31">
          <cell r="C31" t="str">
            <v>Denis Višņakovs</v>
          </cell>
        </row>
        <row r="32">
          <cell r="C32" t="str">
            <v>Denize Buša</v>
          </cell>
        </row>
        <row r="33">
          <cell r="C33" t="str">
            <v>Diāna Margole</v>
          </cell>
        </row>
        <row r="34">
          <cell r="C34" t="str">
            <v>Diana Zavjalova</v>
          </cell>
        </row>
        <row r="35">
          <cell r="C35" t="str">
            <v>Dmitrijs Čebotarjovs</v>
          </cell>
        </row>
        <row r="36">
          <cell r="C36" t="str">
            <v>Dmitrijs Dolgovs</v>
          </cell>
        </row>
        <row r="37">
          <cell r="C37" t="str">
            <v>Dmitrijs Paškovs</v>
          </cell>
        </row>
        <row r="38">
          <cell r="C38" t="str">
            <v>Dzintars Beržinskis</v>
          </cell>
        </row>
        <row r="39">
          <cell r="C39" t="str">
            <v>Edgars Kokins</v>
          </cell>
        </row>
        <row r="40">
          <cell r="C40" t="str">
            <v>Edgars Poiss</v>
          </cell>
        </row>
        <row r="41">
          <cell r="C41" t="str">
            <v>Edmunds Bušs</v>
          </cell>
        </row>
        <row r="42">
          <cell r="C42" t="str">
            <v>Einārs Lindermanis</v>
          </cell>
        </row>
        <row r="43">
          <cell r="C43" t="str">
            <v>Elizabete Vārava</v>
          </cell>
        </row>
        <row r="44">
          <cell r="C44" t="str">
            <v>Gatis Gailītis</v>
          </cell>
        </row>
        <row r="45">
          <cell r="C45" t="str">
            <v>Guntars Beisons</v>
          </cell>
        </row>
        <row r="46">
          <cell r="C46" t="str">
            <v>Guntars Licis</v>
          </cell>
        </row>
        <row r="47">
          <cell r="C47" t="str">
            <v>Ivars Lauris</v>
          </cell>
        </row>
        <row r="48">
          <cell r="C48" t="str">
            <v>Ivars Vinters</v>
          </cell>
        </row>
        <row r="49">
          <cell r="C49" t="str">
            <v>Janis Bojars</v>
          </cell>
        </row>
        <row r="50">
          <cell r="C50" t="str">
            <v>Jānis Bucens</v>
          </cell>
        </row>
        <row r="51">
          <cell r="C51" t="str">
            <v>Janis Endziņš</v>
          </cell>
        </row>
        <row r="52">
          <cell r="C52" t="str">
            <v>Janis Laksa</v>
          </cell>
        </row>
        <row r="53">
          <cell r="C53" t="str">
            <v>Jānis Lazda</v>
          </cell>
        </row>
        <row r="54">
          <cell r="C54" t="str">
            <v>Jānis Rozenbergs</v>
          </cell>
        </row>
        <row r="55">
          <cell r="C55" t="str">
            <v>Jānis Štokmanis</v>
          </cell>
        </row>
        <row r="56">
          <cell r="C56" t="str">
            <v>Janis Zālītis</v>
          </cell>
        </row>
        <row r="57">
          <cell r="C57" t="str">
            <v>Janis Zemitis</v>
          </cell>
        </row>
        <row r="58">
          <cell r="C58" t="str">
            <v>Jelena Šorohova </v>
          </cell>
        </row>
        <row r="59">
          <cell r="C59" t="str">
            <v>Julians Visockis</v>
          </cell>
        </row>
        <row r="60">
          <cell r="C60" t="str">
            <v>Jurijs Dolgovs</v>
          </cell>
        </row>
        <row r="61">
          <cell r="C61" t="str">
            <v>Jurijs Urjasovs</v>
          </cell>
        </row>
        <row r="62">
          <cell r="C62" t="str">
            <v>Jurijs Volčeks</v>
          </cell>
        </row>
        <row r="63">
          <cell r="C63" t="str">
            <v>Juris Bricis</v>
          </cell>
        </row>
        <row r="64">
          <cell r="C64" t="str">
            <v>Kaspars Beķeris</v>
          </cell>
        </row>
        <row r="65">
          <cell r="C65" t="str">
            <v>Kaspars Kojalovičs</v>
          </cell>
        </row>
        <row r="66">
          <cell r="C66" t="str">
            <v>Kirils Hudjakovs</v>
          </cell>
        </row>
        <row r="67">
          <cell r="C67" t="str">
            <v>Kristaps Lusars</v>
          </cell>
        </row>
        <row r="68">
          <cell r="C68" t="str">
            <v>Kristaps Maļinovskis</v>
          </cell>
        </row>
        <row r="69">
          <cell r="C69" t="str">
            <v>Lauris Džiguns</v>
          </cell>
        </row>
        <row r="70">
          <cell r="C70" t="str">
            <v>Leo Rožkalns</v>
          </cell>
        </row>
        <row r="71">
          <cell r="C71" t="str">
            <v>Liene Drone</v>
          </cell>
        </row>
        <row r="72">
          <cell r="C72" t="str">
            <v>Magnus Lonnroth</v>
          </cell>
        </row>
        <row r="73">
          <cell r="C73" t="str">
            <v>Mareks Žukurs</v>
          </cell>
        </row>
        <row r="74">
          <cell r="C74" t="str">
            <v>Marija Tkačenko</v>
          </cell>
        </row>
        <row r="75">
          <cell r="C75" t="str">
            <v>Marina Gedzjune</v>
          </cell>
        </row>
        <row r="76">
          <cell r="C76" t="str">
            <v>Marina Petrova</v>
          </cell>
        </row>
        <row r="77">
          <cell r="C77" t="str">
            <v>Māris Akmens</v>
          </cell>
        </row>
        <row r="78">
          <cell r="C78" t="str">
            <v>Maris Eisaks</v>
          </cell>
        </row>
        <row r="79">
          <cell r="C79" t="str">
            <v>Māris Štokmanis</v>
          </cell>
        </row>
        <row r="80">
          <cell r="C80" t="str">
            <v>Marks Govša</v>
          </cell>
        </row>
        <row r="81">
          <cell r="C81" t="str">
            <v>Martins Karnitis</v>
          </cell>
        </row>
        <row r="82">
          <cell r="C82" t="str">
            <v>Martins Nicmanis</v>
          </cell>
        </row>
        <row r="83">
          <cell r="C83" t="str">
            <v>Monika Mate</v>
          </cell>
        </row>
        <row r="84">
          <cell r="C84" t="str">
            <v>Natālija Pribiļeva</v>
          </cell>
        </row>
        <row r="85">
          <cell r="C85" t="str">
            <v>Nikolajs Ovčiņņikovs</v>
          </cell>
        </row>
        <row r="86">
          <cell r="C86" t="str">
            <v>Nina Rimensone</v>
          </cell>
        </row>
        <row r="87">
          <cell r="C87" t="str">
            <v>Normunds Bundzenieks</v>
          </cell>
        </row>
        <row r="88">
          <cell r="C88" t="str">
            <v>Normunds Dācis </v>
          </cell>
        </row>
        <row r="89">
          <cell r="C89" t="str">
            <v>Olafs Brežinskis</v>
          </cell>
        </row>
        <row r="90">
          <cell r="C90" t="str">
            <v>Olegs Titovecs</v>
          </cell>
        </row>
        <row r="91">
          <cell r="C91" t="str">
            <v>Oskars Kreilis</v>
          </cell>
        </row>
        <row r="92">
          <cell r="C92" t="str">
            <v>Pēteris Martinsons</v>
          </cell>
        </row>
        <row r="93">
          <cell r="C93" t="str">
            <v>Pjotrs Ovčiņņikovs</v>
          </cell>
        </row>
        <row r="94">
          <cell r="C94" t="str">
            <v>Raimonds Rutenbergs</v>
          </cell>
        </row>
        <row r="95">
          <cell r="C95" t="str">
            <v>Raimonds Zemitis</v>
          </cell>
        </row>
        <row r="96">
          <cell r="C96" t="str">
            <v>Reinis Lešķinskis</v>
          </cell>
        </row>
        <row r="97">
          <cell r="C97" t="str">
            <v>Renārs Rutenbergs</v>
          </cell>
        </row>
        <row r="98">
          <cell r="C98" t="str">
            <v>Roberts Šipkevics</v>
          </cell>
        </row>
        <row r="99">
          <cell r="C99" t="str">
            <v>Sandra Brice</v>
          </cell>
        </row>
        <row r="100">
          <cell r="C100" t="str">
            <v>Signe Vintere</v>
          </cell>
        </row>
        <row r="101">
          <cell r="C101" t="str">
            <v>Sigutis Briedis </v>
          </cell>
        </row>
        <row r="102">
          <cell r="C102" t="str">
            <v>Staņislavs Visockis</v>
          </cell>
        </row>
        <row r="103">
          <cell r="C103" t="str">
            <v>Svetlana Virvinska</v>
          </cell>
        </row>
        <row r="104">
          <cell r="C104" t="str">
            <v>Tatjana Teļnova</v>
          </cell>
        </row>
        <row r="105">
          <cell r="C105" t="str">
            <v>Valentins Gorkins</v>
          </cell>
        </row>
        <row r="106">
          <cell r="C106" t="str">
            <v>Velga Lice</v>
          </cell>
        </row>
        <row r="107">
          <cell r="C107" t="str">
            <v>Verners Veidulis</v>
          </cell>
        </row>
        <row r="108">
          <cell r="C108" t="str">
            <v>Veronika Hudjakova</v>
          </cell>
        </row>
        <row r="109">
          <cell r="C109" t="str">
            <v>Vitalijs Litvins</v>
          </cell>
        </row>
        <row r="110">
          <cell r="C110" t="str">
            <v>Vladimirs Lagunovs</v>
          </cell>
        </row>
        <row r="111">
          <cell r="C111" t="str">
            <v>Vladimirs Pribiļevs </v>
          </cell>
        </row>
        <row r="112">
          <cell r="C112" t="str">
            <v>Vladislavs Filimonovs</v>
          </cell>
        </row>
      </sheetData>
      <sheetData sheetId="61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0"/>
  <sheetViews>
    <sheetView tabSelected="1" workbookViewId="0" topLeftCell="C1">
      <selection activeCell="AC20" sqref="AC20"/>
    </sheetView>
  </sheetViews>
  <sheetFormatPr defaultColWidth="9.140625" defaultRowHeight="12.75"/>
  <cols>
    <col min="1" max="1" width="5.7109375" style="0" bestFit="1" customWidth="1"/>
    <col min="2" max="2" width="4.28125" style="0" bestFit="1" customWidth="1"/>
    <col min="3" max="3" width="29.57421875" style="0" bestFit="1" customWidth="1"/>
    <col min="4" max="4" width="3.28125" style="0" bestFit="1" customWidth="1"/>
    <col min="5" max="5" width="5.7109375" style="0" bestFit="1" customWidth="1"/>
    <col min="6" max="9" width="5.140625" style="0" bestFit="1" customWidth="1"/>
    <col min="10" max="10" width="5.57421875" style="0" bestFit="1" customWidth="1"/>
    <col min="11" max="11" width="5.140625" style="0" bestFit="1" customWidth="1"/>
    <col min="12" max="14" width="2.140625" style="0" hidden="1" customWidth="1"/>
    <col min="15" max="15" width="6.140625" style="0" bestFit="1" customWidth="1"/>
    <col min="16" max="16" width="8.421875" style="0" bestFit="1" customWidth="1"/>
    <col min="17" max="17" width="6.421875" style="0" bestFit="1" customWidth="1"/>
    <col min="18" max="18" width="5.57421875" style="0" bestFit="1" customWidth="1"/>
    <col min="19" max="19" width="5.28125" style="0" bestFit="1" customWidth="1"/>
    <col min="20" max="23" width="2.421875" style="0" hidden="1" customWidth="1"/>
  </cols>
  <sheetData>
    <row r="2" spans="1:19" ht="19.5">
      <c r="A2" s="74" t="s">
        <v>70</v>
      </c>
      <c r="S2" s="75">
        <f>MAX(F4:K30)</f>
        <v>286</v>
      </c>
    </row>
    <row r="3" spans="1:24" ht="166.5" thickBot="1">
      <c r="A3" s="1" t="s">
        <v>0</v>
      </c>
      <c r="B3" s="2" t="s">
        <v>1</v>
      </c>
      <c r="C3" s="3" t="s">
        <v>2</v>
      </c>
      <c r="D3" s="1" t="s">
        <v>3</v>
      </c>
      <c r="E3" s="4" t="s">
        <v>4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6" t="s">
        <v>5</v>
      </c>
      <c r="M3" s="4" t="s">
        <v>4</v>
      </c>
      <c r="N3" s="5">
        <v>5</v>
      </c>
      <c r="O3" s="7" t="s">
        <v>6</v>
      </c>
      <c r="P3" s="8" t="s">
        <v>7</v>
      </c>
      <c r="Q3" s="9" t="s">
        <v>8</v>
      </c>
      <c r="R3" s="10" t="s">
        <v>9</v>
      </c>
      <c r="S3" s="3" t="s">
        <v>10</v>
      </c>
      <c r="T3" s="11"/>
      <c r="U3" s="12" t="s">
        <v>11</v>
      </c>
      <c r="V3" s="12" t="s">
        <v>11</v>
      </c>
      <c r="W3" s="13" t="s">
        <v>12</v>
      </c>
      <c r="X3" s="14" t="s">
        <v>13</v>
      </c>
    </row>
    <row r="4" spans="1:24" ht="18">
      <c r="A4" s="15">
        <v>1</v>
      </c>
      <c r="B4" s="16">
        <v>6</v>
      </c>
      <c r="C4" s="17" t="s">
        <v>14</v>
      </c>
      <c r="D4" s="18" t="s">
        <v>15</v>
      </c>
      <c r="E4" s="19" t="s">
        <v>16</v>
      </c>
      <c r="F4" s="20">
        <v>240</v>
      </c>
      <c r="G4" s="21">
        <v>266</v>
      </c>
      <c r="H4" s="21">
        <v>223</v>
      </c>
      <c r="I4" s="21">
        <v>244</v>
      </c>
      <c r="J4" s="22">
        <v>198</v>
      </c>
      <c r="K4" s="22">
        <v>264</v>
      </c>
      <c r="L4" s="21"/>
      <c r="M4" s="23"/>
      <c r="N4" s="22">
        <f>IF(B4&lt;&gt;"",COUNT(F4:I4)*B4+M4,0)</f>
        <v>24</v>
      </c>
      <c r="O4" s="24">
        <f>SUM(F4:K4)</f>
        <v>1435</v>
      </c>
      <c r="P4" s="25">
        <f>IF(B4&lt;&gt;"",COUNT(F4:K4)*B4+O4,0)</f>
        <v>1471</v>
      </c>
      <c r="Q4" s="26">
        <f>P4-$P$49</f>
        <v>1471</v>
      </c>
      <c r="R4" s="27">
        <f>MIN(F4:I4)</f>
        <v>223</v>
      </c>
      <c r="S4" s="28">
        <f>MAX(F4:I4)</f>
        <v>266</v>
      </c>
      <c r="T4" s="29">
        <f>IF(AND(I4&lt;&gt;"",S4="Yes"),I4+B4,"")</f>
      </c>
      <c r="U4" s="30">
        <f>IF(AND(L4&lt;&gt;"",OR(J4="3in1",J4="Desp.")),L4+B4,"")</f>
      </c>
      <c r="V4" s="31">
        <f>IF(AND(I4&lt;&gt;"",U4="Yes"),I4+B4,"")</f>
      </c>
      <c r="W4" s="32">
        <f>IF(AND(N4&lt;&gt;"",OR(L4="3in1",L4="Desp.")),N4+B4,"")</f>
      </c>
      <c r="X4" s="33">
        <f>IF(COUNT(F4:I4)&gt;0,O4/(COUNT(F4:I4)),"")</f>
        <v>358.75</v>
      </c>
    </row>
    <row r="5" spans="1:24" ht="18">
      <c r="A5" s="34">
        <v>2</v>
      </c>
      <c r="B5" s="35">
        <v>30</v>
      </c>
      <c r="C5" s="36" t="s">
        <v>30</v>
      </c>
      <c r="D5" s="52" t="s">
        <v>15</v>
      </c>
      <c r="E5" s="37" t="s">
        <v>31</v>
      </c>
      <c r="F5" s="38">
        <v>209</v>
      </c>
      <c r="G5" s="40">
        <v>242</v>
      </c>
      <c r="H5" s="40">
        <v>232</v>
      </c>
      <c r="I5" s="40">
        <v>141</v>
      </c>
      <c r="J5" s="42">
        <v>197</v>
      </c>
      <c r="K5" s="42">
        <v>245</v>
      </c>
      <c r="L5" s="40"/>
      <c r="M5" s="43"/>
      <c r="N5" s="42">
        <f>IF(B5&lt;&gt;"",COUNT(F5:I5)*B5+M5,0)</f>
        <v>120</v>
      </c>
      <c r="O5" s="24">
        <f>SUM(F5:K5)</f>
        <v>1266</v>
      </c>
      <c r="P5" s="25">
        <f>IF(B5&lt;&gt;"",COUNT(F5:K5)*B5+O5,0)</f>
        <v>1446</v>
      </c>
      <c r="Q5" s="44">
        <f>P5-$P$49</f>
        <v>1446</v>
      </c>
      <c r="R5" s="45">
        <f>MIN(F5:I5)</f>
        <v>141</v>
      </c>
      <c r="S5" s="46">
        <f>MAX(F5:I5)</f>
        <v>242</v>
      </c>
      <c r="T5" s="47">
        <f>IF(AND(I5&lt;&gt;"",S5="Yes"),I5+B5,"")</f>
      </c>
      <c r="U5" s="48">
        <f>IF(AND(L5&lt;&gt;"",OR(J5="3in1",J5="Desp.")),L5+B5,"")</f>
      </c>
      <c r="V5" s="31">
        <f>IF(AND(I5&lt;&gt;"",U5="Yes"),I5+B5,"")</f>
      </c>
      <c r="W5" s="49">
        <f>IF(AND(N5&lt;&gt;"",OR(L5="3in1",L5="Desp.")),N5+B5,"")</f>
      </c>
      <c r="X5" s="50">
        <f>IF(COUNT(F5:I5)&gt;0,O5/(COUNT(F5:I5)),"")</f>
        <v>316.5</v>
      </c>
    </row>
    <row r="6" spans="1:24" ht="18">
      <c r="A6" s="51">
        <v>3</v>
      </c>
      <c r="B6" s="35">
        <v>16</v>
      </c>
      <c r="C6" s="36" t="s">
        <v>17</v>
      </c>
      <c r="D6" s="35" t="s">
        <v>15</v>
      </c>
      <c r="E6" s="37" t="s">
        <v>18</v>
      </c>
      <c r="F6" s="38">
        <v>190</v>
      </c>
      <c r="G6" s="39">
        <v>219</v>
      </c>
      <c r="H6" s="40">
        <v>234</v>
      </c>
      <c r="I6" s="40">
        <v>240</v>
      </c>
      <c r="J6" s="41">
        <v>286</v>
      </c>
      <c r="K6" s="42">
        <v>179</v>
      </c>
      <c r="L6" s="40"/>
      <c r="M6" s="43"/>
      <c r="N6" s="42">
        <f>IF(B6&lt;&gt;"",COUNT(F6:I6)*B6+M6,0)</f>
        <v>64</v>
      </c>
      <c r="O6" s="24">
        <f>SUM(F6:K6)</f>
        <v>1348</v>
      </c>
      <c r="P6" s="25">
        <f>IF(B6&lt;&gt;"",COUNT(F6:K6)*B6+O6,0)</f>
        <v>1444</v>
      </c>
      <c r="Q6" s="44">
        <f>P6-$P$49</f>
        <v>1444</v>
      </c>
      <c r="R6" s="45">
        <f>MIN(F6:I6)</f>
        <v>190</v>
      </c>
      <c r="S6" s="46">
        <f>MAX(F6:I6)</f>
        <v>240</v>
      </c>
      <c r="T6" s="47">
        <f>IF(AND(I6&lt;&gt;"",S6="Yes"),I6+B6,"")</f>
      </c>
      <c r="U6" s="48">
        <f>IF(AND(L6&lt;&gt;"",OR(J6="3in1",J6="Desp.")),L6+B6,"")</f>
      </c>
      <c r="V6" s="31">
        <f>IF(AND(I6&lt;&gt;"",U6="Yes"),I6+B6,"")</f>
      </c>
      <c r="W6" s="49">
        <f>IF(AND(N6&lt;&gt;"",OR(L6="3in1",L6="Desp.")),N6+B6,"")</f>
      </c>
      <c r="X6" s="50">
        <f>IF(COUNT(F6:I6)&gt;0,O6/(COUNT(F6:I6)),"")</f>
        <v>337</v>
      </c>
    </row>
    <row r="7" spans="1:24" ht="18">
      <c r="A7" s="51">
        <v>4</v>
      </c>
      <c r="B7" s="35">
        <v>16</v>
      </c>
      <c r="C7" s="36" t="s">
        <v>24</v>
      </c>
      <c r="D7" s="54" t="s">
        <v>15</v>
      </c>
      <c r="E7" s="37" t="s">
        <v>25</v>
      </c>
      <c r="F7" s="38">
        <v>186</v>
      </c>
      <c r="G7" s="40">
        <v>210</v>
      </c>
      <c r="H7" s="40">
        <v>234</v>
      </c>
      <c r="I7" s="40">
        <v>211</v>
      </c>
      <c r="J7" s="42">
        <v>234</v>
      </c>
      <c r="K7" s="42">
        <v>244</v>
      </c>
      <c r="L7" s="40"/>
      <c r="M7" s="43"/>
      <c r="N7" s="42">
        <f>IF(B7&lt;&gt;"",COUNT(F7:I7)*B7+M7,0)</f>
        <v>64</v>
      </c>
      <c r="O7" s="24">
        <f>SUM(F7:K7)</f>
        <v>1319</v>
      </c>
      <c r="P7" s="25">
        <f>IF(B7&lt;&gt;"",COUNT(F7:K7)*B7+O7,0)</f>
        <v>1415</v>
      </c>
      <c r="Q7" s="44">
        <f>P7-$P$49</f>
        <v>1415</v>
      </c>
      <c r="R7" s="45">
        <f>MIN(F7:I7)</f>
        <v>186</v>
      </c>
      <c r="S7" s="46">
        <f>MAX(F7:I7)</f>
        <v>234</v>
      </c>
      <c r="T7" s="47">
        <f>IF(AND(I7&lt;&gt;"",S7="Yes"),I7+B7,"")</f>
      </c>
      <c r="U7" s="48">
        <f>IF(AND(L7&lt;&gt;"",OR(J7="3in1",J7="Desp.")),L7+B7,"")</f>
      </c>
      <c r="V7" s="31">
        <f>IF(AND(I7&lt;&gt;"",U7="Yes"),I7+B7,"")</f>
      </c>
      <c r="W7" s="49">
        <f>IF(AND(N7&lt;&gt;"",OR(L7="3in1",L7="Desp.")),N7+B7,"")</f>
      </c>
      <c r="X7" s="50">
        <f>IF(COUNT(F7:I7)&gt;0,O7/(COUNT(F7:I7)),"")</f>
        <v>329.75</v>
      </c>
    </row>
    <row r="8" spans="1:24" ht="18.75" thickBot="1">
      <c r="A8" s="83">
        <v>5</v>
      </c>
      <c r="B8" s="56">
        <v>14</v>
      </c>
      <c r="C8" s="84" t="s">
        <v>19</v>
      </c>
      <c r="D8" s="77" t="s">
        <v>20</v>
      </c>
      <c r="E8" s="57" t="s">
        <v>21</v>
      </c>
      <c r="F8" s="58">
        <v>240</v>
      </c>
      <c r="G8" s="59">
        <v>278</v>
      </c>
      <c r="H8" s="59">
        <v>196</v>
      </c>
      <c r="I8" s="59">
        <v>188</v>
      </c>
      <c r="J8" s="60">
        <v>218</v>
      </c>
      <c r="K8" s="60">
        <v>208</v>
      </c>
      <c r="L8" s="59"/>
      <c r="M8" s="61"/>
      <c r="N8" s="60">
        <f>IF(B8&lt;&gt;"",COUNT(F8:I8)*B8+M8,0)</f>
        <v>56</v>
      </c>
      <c r="O8" s="85">
        <f>SUM(F8:K8)</f>
        <v>1328</v>
      </c>
      <c r="P8" s="86">
        <f>IF(B8&lt;&gt;"",COUNT(F8:K8)*B8+O8,0)</f>
        <v>1412</v>
      </c>
      <c r="Q8" s="62">
        <f>P8-$P$49</f>
        <v>1412</v>
      </c>
      <c r="R8" s="63">
        <f>MIN(F8:I8)</f>
        <v>188</v>
      </c>
      <c r="S8" s="64">
        <f>MAX(F8:I8)</f>
        <v>278</v>
      </c>
      <c r="T8" s="65">
        <f>IF(AND(I8&lt;&gt;"",S8="Yes"),I8+B8,"")</f>
      </c>
      <c r="U8" s="87">
        <f>IF(AND(L8&lt;&gt;"",OR(J8="3in1",J8="Desp.")),L8+B8,"")</f>
      </c>
      <c r="V8" s="66">
        <f>IF(AND(I8&lt;&gt;"",U8="Yes"),I8+B8,"")</f>
      </c>
      <c r="W8" s="88">
        <f>IF(AND(N8&lt;&gt;"",OR(L8="3in1",L8="Desp.")),N8+B8,"")</f>
      </c>
      <c r="X8" s="67">
        <f>IF(COUNT(F8:I8)&gt;0,O8/(COUNT(F8:I8)),"")</f>
        <v>332</v>
      </c>
    </row>
    <row r="9" spans="1:24" ht="18">
      <c r="A9" s="72">
        <v>6</v>
      </c>
      <c r="B9" s="16">
        <v>14</v>
      </c>
      <c r="C9" s="69" t="s">
        <v>22</v>
      </c>
      <c r="D9" s="18" t="s">
        <v>15</v>
      </c>
      <c r="E9" s="19" t="s">
        <v>23</v>
      </c>
      <c r="F9" s="20">
        <v>220</v>
      </c>
      <c r="G9" s="21">
        <v>189</v>
      </c>
      <c r="H9" s="21">
        <v>231</v>
      </c>
      <c r="I9" s="21">
        <v>264</v>
      </c>
      <c r="J9" s="22">
        <v>243</v>
      </c>
      <c r="K9" s="22">
        <v>178</v>
      </c>
      <c r="L9" s="21"/>
      <c r="M9" s="23"/>
      <c r="N9" s="22">
        <f>IF(B9&lt;&gt;"",COUNT(F9:I9)*B9+M9,0)</f>
        <v>56</v>
      </c>
      <c r="O9" s="24">
        <f>SUM(F9:K9)</f>
        <v>1325</v>
      </c>
      <c r="P9" s="78">
        <f>IF(B9&lt;&gt;"",COUNT(F9:K9)*B9+O9,0)</f>
        <v>1409</v>
      </c>
      <c r="Q9" s="26">
        <f>P9-$P$49</f>
        <v>1409</v>
      </c>
      <c r="R9" s="27">
        <f>MIN(F9:I9)</f>
        <v>189</v>
      </c>
      <c r="S9" s="28">
        <f>MAX(F9:I9)</f>
        <v>264</v>
      </c>
      <c r="T9" s="29">
        <f>IF(AND(I9&lt;&gt;"",S9="Yes"),I9+B9,"")</f>
      </c>
      <c r="U9" s="30">
        <f>IF(AND(L9&lt;&gt;"",OR(J9="3in1",J9="Desp.")),L9+B9,"")</f>
      </c>
      <c r="V9" s="31">
        <f>IF(AND(I9&lt;&gt;"",U9="Yes"),I9+B9,"")</f>
      </c>
      <c r="W9" s="32">
        <f>IF(AND(N9&lt;&gt;"",OR(L9="3in1",L9="Desp.")),N9+B9,"")</f>
      </c>
      <c r="X9" s="33">
        <f>IF(COUNT(F9:I9)&gt;0,O9/(COUNT(F9:I9)),"")</f>
        <v>331.25</v>
      </c>
    </row>
    <row r="10" spans="1:24" ht="18">
      <c r="A10" s="70">
        <v>7</v>
      </c>
      <c r="B10" s="35">
        <v>14</v>
      </c>
      <c r="C10" s="53" t="s">
        <v>26</v>
      </c>
      <c r="D10" s="52" t="s">
        <v>20</v>
      </c>
      <c r="E10" s="37" t="s">
        <v>27</v>
      </c>
      <c r="F10" s="38">
        <v>203</v>
      </c>
      <c r="G10" s="40">
        <v>257</v>
      </c>
      <c r="H10" s="40">
        <v>187</v>
      </c>
      <c r="I10" s="40">
        <v>142</v>
      </c>
      <c r="J10" s="42">
        <v>278</v>
      </c>
      <c r="K10" s="42">
        <v>252</v>
      </c>
      <c r="L10" s="40"/>
      <c r="M10" s="43"/>
      <c r="N10" s="42">
        <f>IF(B10&lt;&gt;"",COUNT(F10:I10)*B10+M10,0)</f>
        <v>56</v>
      </c>
      <c r="O10" s="24">
        <f>SUM(F10:K10)</f>
        <v>1319</v>
      </c>
      <c r="P10" s="25">
        <f>IF(B10&lt;&gt;"",COUNT(F10:K10)*B10+O10,0)</f>
        <v>1403</v>
      </c>
      <c r="Q10" s="44">
        <f>P10-$P$49</f>
        <v>1403</v>
      </c>
      <c r="R10" s="45">
        <f>MIN(F10:I10)</f>
        <v>142</v>
      </c>
      <c r="S10" s="46">
        <f>MAX(F10:I10)</f>
        <v>257</v>
      </c>
      <c r="T10" s="47">
        <f>IF(AND(I10&lt;&gt;"",S10="Yes"),I10+B10,"")</f>
      </c>
      <c r="U10" s="48">
        <f>IF(AND(L10&lt;&gt;"",OR(J10="3in1",J10="Desp.")),L10+B10,"")</f>
      </c>
      <c r="V10" s="31">
        <f>IF(AND(I10&lt;&gt;"",U10="Yes"),I10+B10,"")</f>
      </c>
      <c r="W10" s="49">
        <f>IF(AND(N10&lt;&gt;"",OR(L10="3in1",L10="Desp.")),N10+B10,"")</f>
      </c>
      <c r="X10" s="50">
        <f>IF(COUNT(F10:I10)&gt;0,O10/(COUNT(F10:I10)),"")</f>
        <v>329.75</v>
      </c>
    </row>
    <row r="11" spans="1:24" ht="18">
      <c r="A11" s="70">
        <v>8</v>
      </c>
      <c r="B11" s="35">
        <v>20</v>
      </c>
      <c r="C11" s="53" t="s">
        <v>32</v>
      </c>
      <c r="D11" s="52" t="s">
        <v>20</v>
      </c>
      <c r="E11" s="37" t="s">
        <v>33</v>
      </c>
      <c r="F11" s="38">
        <v>229</v>
      </c>
      <c r="G11" s="40">
        <v>192</v>
      </c>
      <c r="H11" s="40">
        <v>173</v>
      </c>
      <c r="I11" s="40">
        <v>195</v>
      </c>
      <c r="J11" s="42">
        <v>259</v>
      </c>
      <c r="K11" s="42">
        <v>216</v>
      </c>
      <c r="L11" s="40"/>
      <c r="M11" s="43"/>
      <c r="N11" s="42">
        <f>IF(B11&lt;&gt;"",COUNT(F11:I11)*B11+M11,0)</f>
        <v>80</v>
      </c>
      <c r="O11" s="24">
        <f>SUM(F11:K11)</f>
        <v>1264</v>
      </c>
      <c r="P11" s="25">
        <f>IF(B11&lt;&gt;"",COUNT(F11:K11)*B11+O11,0)</f>
        <v>1384</v>
      </c>
      <c r="Q11" s="44">
        <f>P11-$P$49</f>
        <v>1384</v>
      </c>
      <c r="R11" s="45">
        <f>MIN(F11:I11)</f>
        <v>173</v>
      </c>
      <c r="S11" s="46">
        <f>MAX(F11:I11)</f>
        <v>229</v>
      </c>
      <c r="T11" s="47">
        <f>IF(AND(I11&lt;&gt;"",S11="Yes"),I11+B11,"")</f>
      </c>
      <c r="U11" s="48">
        <f>IF(AND(L11&lt;&gt;"",OR(J11="3in1",J11="Desp.")),L11+B11,"")</f>
      </c>
      <c r="V11" s="31">
        <f>IF(AND(I11&lt;&gt;"",U11="Yes"),I11+B11,"")</f>
      </c>
      <c r="W11" s="49">
        <f>IF(AND(N11&lt;&gt;"",OR(L11="3in1",L11="Desp.")),N11+B11,"")</f>
      </c>
      <c r="X11" s="50">
        <f>IF(COUNT(F11:I11)&gt;0,O11/(COUNT(F11:I11)),"")</f>
        <v>316</v>
      </c>
    </row>
    <row r="12" spans="1:24" ht="18">
      <c r="A12" s="70">
        <v>9</v>
      </c>
      <c r="B12" s="35">
        <v>8</v>
      </c>
      <c r="C12" s="53" t="s">
        <v>28</v>
      </c>
      <c r="D12" s="35" t="s">
        <v>15</v>
      </c>
      <c r="E12" s="37" t="s">
        <v>29</v>
      </c>
      <c r="F12" s="38">
        <v>254</v>
      </c>
      <c r="G12" s="39">
        <v>183</v>
      </c>
      <c r="H12" s="40">
        <v>234</v>
      </c>
      <c r="I12" s="40">
        <v>199</v>
      </c>
      <c r="J12" s="42">
        <v>265</v>
      </c>
      <c r="K12" s="42">
        <v>183</v>
      </c>
      <c r="L12" s="40"/>
      <c r="M12" s="43"/>
      <c r="N12" s="42">
        <f>IF(B12&lt;&gt;"",COUNT(F12:I12)*B12+M12,0)</f>
        <v>32</v>
      </c>
      <c r="O12" s="24">
        <f>SUM(F12:K12)</f>
        <v>1318</v>
      </c>
      <c r="P12" s="25">
        <f>IF(B12&lt;&gt;"",COUNT(F12:K12)*B12+O12,0)</f>
        <v>1366</v>
      </c>
      <c r="Q12" s="44">
        <f>P12-$P$49</f>
        <v>1366</v>
      </c>
      <c r="R12" s="45">
        <f>MIN(F12:I12)</f>
        <v>183</v>
      </c>
      <c r="S12" s="46">
        <f>MAX(F12:I12)</f>
        <v>254</v>
      </c>
      <c r="T12" s="47">
        <f>IF(AND(I12&lt;&gt;"",S12="Yes"),I12+B12,"")</f>
      </c>
      <c r="U12" s="48">
        <f>IF(AND(L12&lt;&gt;"",OR(J12="3in1",J12="Desp.")),L12+B12,"")</f>
      </c>
      <c r="V12" s="55">
        <f>IF(AND(I12&lt;&gt;"",U12="Yes"),I12+B12,"")</f>
      </c>
      <c r="W12" s="49">
        <f>IF(AND(N12&lt;&gt;"",OR(L12="3in1",L12="Desp.")),N12+B12,"")</f>
      </c>
      <c r="X12" s="50">
        <f>IF(COUNT(F12:I12)&gt;0,O12/(COUNT(F12:I12)),"")</f>
        <v>329.5</v>
      </c>
    </row>
    <row r="13" spans="1:24" ht="18">
      <c r="A13" s="70">
        <v>10</v>
      </c>
      <c r="B13" s="35">
        <v>17</v>
      </c>
      <c r="C13" s="53" t="s">
        <v>36</v>
      </c>
      <c r="D13" s="52" t="s">
        <v>15</v>
      </c>
      <c r="E13" s="37" t="s">
        <v>37</v>
      </c>
      <c r="F13" s="38">
        <v>197</v>
      </c>
      <c r="G13" s="40">
        <v>187</v>
      </c>
      <c r="H13" s="40">
        <v>240</v>
      </c>
      <c r="I13" s="40">
        <v>243</v>
      </c>
      <c r="J13" s="42">
        <v>243</v>
      </c>
      <c r="K13" s="42">
        <v>128</v>
      </c>
      <c r="L13" s="40"/>
      <c r="M13" s="43"/>
      <c r="N13" s="42">
        <f>IF(B13&lt;&gt;"",COUNT(F13:I13)*B13+M13,0)</f>
        <v>68</v>
      </c>
      <c r="O13" s="79">
        <f>SUM(F13:K13)</f>
        <v>1238</v>
      </c>
      <c r="P13" s="25">
        <f>IF(B13&lt;&gt;"",COUNT(F13:K13)*B13+O13,0)</f>
        <v>1340</v>
      </c>
      <c r="Q13" s="44">
        <f>P13-$P$49</f>
        <v>1340</v>
      </c>
      <c r="R13" s="45">
        <f>MIN(F13:I13)</f>
        <v>187</v>
      </c>
      <c r="S13" s="46">
        <f>MAX(F13:I13)</f>
        <v>243</v>
      </c>
      <c r="T13" s="47">
        <f>IF(AND(I13&lt;&gt;"",S13="Yes"),I13+B13,"")</f>
      </c>
      <c r="U13" s="80">
        <f>IF(AND(L13&lt;&gt;"",OR(J13="3in1",J13="Desp.")),L13+B13,"")</f>
      </c>
      <c r="V13" s="81">
        <f>IF(AND(I13&lt;&gt;"",U13="Yes"),I13+B13,"")</f>
      </c>
      <c r="W13" s="82">
        <f>IF(AND(N13&lt;&gt;"",OR(L13="3in1",L13="Desp.")),N13+B13,"")</f>
      </c>
      <c r="X13" s="50">
        <f>IF(COUNT(F13:I13)&gt;0,O13/(COUNT(F13:I13)),"")</f>
        <v>309.5</v>
      </c>
    </row>
    <row r="14" spans="1:24" ht="18">
      <c r="A14" s="68">
        <v>11</v>
      </c>
      <c r="B14" s="16">
        <v>15</v>
      </c>
      <c r="C14" s="69" t="s">
        <v>34</v>
      </c>
      <c r="D14" s="76" t="s">
        <v>15</v>
      </c>
      <c r="E14" s="19" t="s">
        <v>35</v>
      </c>
      <c r="F14" s="20">
        <v>227</v>
      </c>
      <c r="G14" s="21">
        <v>154</v>
      </c>
      <c r="H14" s="21">
        <v>256</v>
      </c>
      <c r="I14" s="21">
        <v>210</v>
      </c>
      <c r="J14" s="22">
        <v>188</v>
      </c>
      <c r="K14" s="22">
        <v>205</v>
      </c>
      <c r="L14" s="21"/>
      <c r="M14" s="23"/>
      <c r="N14" s="22">
        <f>IF(B14&lt;&gt;"",COUNT(F14:I14)*B14+M14,0)</f>
        <v>60</v>
      </c>
      <c r="O14" s="24">
        <f>SUM(F14:K14)</f>
        <v>1240</v>
      </c>
      <c r="P14" s="78">
        <f>IF(B14&lt;&gt;"",COUNT(F14:K14)*B14+O14,0)</f>
        <v>1330</v>
      </c>
      <c r="Q14" s="26">
        <f>P14-$P$49</f>
        <v>1330</v>
      </c>
      <c r="R14" s="27">
        <f>MIN(F14:I14)</f>
        <v>154</v>
      </c>
      <c r="S14" s="28">
        <f>MAX(F14:I14)</f>
        <v>256</v>
      </c>
      <c r="T14" s="29">
        <f>IF(AND(I14&lt;&gt;"",S14="Yes"),I14+B14,"")</f>
      </c>
      <c r="U14" s="30">
        <f>IF(AND(L14&lt;&gt;"",OR(J14="3in1",J14="Desp.")),L14+B14,"")</f>
      </c>
      <c r="V14" s="31">
        <f>IF(AND(I14&lt;&gt;"",U14="Yes"),I14+B14,"")</f>
      </c>
      <c r="W14" s="32">
        <f>IF(AND(N14&lt;&gt;"",OR(L14="3in1",L14="Desp.")),N14+B14,"")</f>
      </c>
      <c r="X14" s="33">
        <f>IF(COUNT(F14:I14)&gt;0,O14/(COUNT(F14:I14)),"")</f>
        <v>310</v>
      </c>
    </row>
    <row r="15" spans="1:24" ht="18">
      <c r="A15" s="70">
        <v>12</v>
      </c>
      <c r="B15" s="35">
        <v>14</v>
      </c>
      <c r="C15" s="53" t="s">
        <v>38</v>
      </c>
      <c r="D15" s="35" t="s">
        <v>15</v>
      </c>
      <c r="E15" s="37" t="s">
        <v>39</v>
      </c>
      <c r="F15" s="38">
        <v>178</v>
      </c>
      <c r="G15" s="40">
        <v>176</v>
      </c>
      <c r="H15" s="40">
        <v>188</v>
      </c>
      <c r="I15" s="40">
        <v>209</v>
      </c>
      <c r="J15" s="42">
        <v>223</v>
      </c>
      <c r="K15" s="42">
        <v>251</v>
      </c>
      <c r="L15" s="40"/>
      <c r="M15" s="43"/>
      <c r="N15" s="42">
        <f>IF(B15&lt;&gt;"",COUNT(F15:I15)*B15+M15,0)</f>
        <v>56</v>
      </c>
      <c r="O15" s="24">
        <f>SUM(F15:K15)</f>
        <v>1225</v>
      </c>
      <c r="P15" s="25">
        <f>IF(B15&lt;&gt;"",COUNT(F15:K15)*B15+O15,0)</f>
        <v>1309</v>
      </c>
      <c r="Q15" s="44">
        <f>P15-$P$49</f>
        <v>1309</v>
      </c>
      <c r="R15" s="45">
        <f>MIN(F15:I15)</f>
        <v>176</v>
      </c>
      <c r="S15" s="46">
        <f>MAX(F15:I15)</f>
        <v>209</v>
      </c>
      <c r="T15" s="47">
        <f>IF(AND(I15&lt;&gt;"",S15="Yes"),I15+B15,"")</f>
      </c>
      <c r="U15" s="48">
        <f>IF(AND(L15&lt;&gt;"",OR(J15="3in1",J15="Desp.")),L15+B15,"")</f>
      </c>
      <c r="V15" s="31">
        <f>IF(AND(I15&lt;&gt;"",U15="Yes"),I15+B15,"")</f>
      </c>
      <c r="W15" s="49">
        <f>IF(AND(N15&lt;&gt;"",OR(L15="3in1",L15="Desp.")),N15+B15,"")</f>
      </c>
      <c r="X15" s="50">
        <f>IF(COUNT(F15:I15)&gt;0,O15/(COUNT(F15:I15)),"")</f>
        <v>306.25</v>
      </c>
    </row>
    <row r="16" spans="1:24" ht="18">
      <c r="A16" s="70">
        <v>13</v>
      </c>
      <c r="B16" s="35">
        <v>17</v>
      </c>
      <c r="C16" s="53" t="s">
        <v>42</v>
      </c>
      <c r="D16" s="52" t="s">
        <v>15</v>
      </c>
      <c r="E16" s="37" t="s">
        <v>43</v>
      </c>
      <c r="F16" s="38">
        <v>256</v>
      </c>
      <c r="G16" s="40">
        <v>139</v>
      </c>
      <c r="H16" s="40">
        <v>137</v>
      </c>
      <c r="I16" s="40">
        <v>228</v>
      </c>
      <c r="J16" s="42">
        <v>246</v>
      </c>
      <c r="K16" s="42">
        <v>176</v>
      </c>
      <c r="L16" s="40"/>
      <c r="M16" s="43"/>
      <c r="N16" s="42">
        <f>IF(B16&lt;&gt;"",COUNT(F16:I16)*B16+M16,0)</f>
        <v>68</v>
      </c>
      <c r="O16" s="24">
        <f>SUM(F16:K16)</f>
        <v>1182</v>
      </c>
      <c r="P16" s="25">
        <f>IF(B16&lt;&gt;"",COUNT(F16:K16)*B16+O16,0)</f>
        <v>1284</v>
      </c>
      <c r="Q16" s="44">
        <f>P16-$P$49</f>
        <v>1284</v>
      </c>
      <c r="R16" s="45">
        <f>MIN(F16:I16)</f>
        <v>137</v>
      </c>
      <c r="S16" s="46">
        <f>MAX(F16:I16)</f>
        <v>256</v>
      </c>
      <c r="T16" s="47">
        <f>IF(AND(I16&lt;&gt;"",S16="Yes"),I16+B16,"")</f>
      </c>
      <c r="U16" s="48">
        <f>IF(AND(L16&lt;&gt;"",OR(J16="3in1",J16="Desp.")),L16+B16,"")</f>
      </c>
      <c r="V16" s="31">
        <f>IF(AND(I16&lt;&gt;"",U16="Yes"),I16+B16,"")</f>
      </c>
      <c r="W16" s="49">
        <f>IF(AND(N16&lt;&gt;"",OR(L16="3in1",L16="Desp.")),N16+B16,"")</f>
      </c>
      <c r="X16" s="50">
        <f>IF(COUNT(F16:I16)&gt;0,O16/(COUNT(F16:I16)),"")</f>
        <v>295.5</v>
      </c>
    </row>
    <row r="17" spans="1:24" ht="18">
      <c r="A17" s="71">
        <v>14</v>
      </c>
      <c r="B17" s="35">
        <v>9</v>
      </c>
      <c r="C17" s="53" t="s">
        <v>40</v>
      </c>
      <c r="D17" s="54" t="s">
        <v>15</v>
      </c>
      <c r="E17" s="37" t="s">
        <v>41</v>
      </c>
      <c r="F17" s="38">
        <v>203</v>
      </c>
      <c r="G17" s="40">
        <v>210</v>
      </c>
      <c r="H17" s="40">
        <v>186</v>
      </c>
      <c r="I17" s="40">
        <v>210</v>
      </c>
      <c r="J17" s="42">
        <v>147</v>
      </c>
      <c r="K17" s="42">
        <v>262</v>
      </c>
      <c r="L17" s="40"/>
      <c r="M17" s="43"/>
      <c r="N17" s="42">
        <f>IF(B17&lt;&gt;"",COUNT(F17:I17)*B17+M17,0)</f>
        <v>36</v>
      </c>
      <c r="O17" s="24">
        <f>SUM(F17:K17)</f>
        <v>1218</v>
      </c>
      <c r="P17" s="25">
        <f>IF(B17&lt;&gt;"",COUNT(F17:K17)*B17+O17,0)</f>
        <v>1272</v>
      </c>
      <c r="Q17" s="44">
        <f>P17-$P$49</f>
        <v>1272</v>
      </c>
      <c r="R17" s="45">
        <f>MIN(F17:I17)</f>
        <v>186</v>
      </c>
      <c r="S17" s="46">
        <f>MAX(F17:I17)</f>
        <v>210</v>
      </c>
      <c r="T17" s="47">
        <f>IF(AND(I17&lt;&gt;"",S17="Yes"),I17+B17,"")</f>
      </c>
      <c r="U17" s="48">
        <f>IF(AND(L17&lt;&gt;"",OR(J17="3in1",J17="Desp.")),L17+B17,"")</f>
      </c>
      <c r="V17" s="31">
        <f>IF(AND(I17&lt;&gt;"",U17="Yes"),I17+B17,"")</f>
      </c>
      <c r="W17" s="49">
        <f>IF(AND(N17&lt;&gt;"",OR(L17="3in1",L17="Desp.")),N17+B17,"")</f>
      </c>
      <c r="X17" s="50">
        <f>IF(COUNT(F17:I17)&gt;0,O17/(COUNT(F17:I17)),"")</f>
        <v>304.5</v>
      </c>
    </row>
    <row r="18" spans="1:24" ht="18">
      <c r="A18" s="70">
        <v>15</v>
      </c>
      <c r="B18" s="35">
        <v>27</v>
      </c>
      <c r="C18" s="53" t="s">
        <v>58</v>
      </c>
      <c r="D18" s="52" t="s">
        <v>15</v>
      </c>
      <c r="E18" s="37" t="s">
        <v>59</v>
      </c>
      <c r="F18" s="38">
        <v>192</v>
      </c>
      <c r="G18" s="40">
        <v>163</v>
      </c>
      <c r="H18" s="40">
        <v>192</v>
      </c>
      <c r="I18" s="40">
        <v>203</v>
      </c>
      <c r="J18" s="42">
        <v>145</v>
      </c>
      <c r="K18" s="42">
        <v>198</v>
      </c>
      <c r="L18" s="40"/>
      <c r="M18" s="43"/>
      <c r="N18" s="42">
        <f>IF(B18&lt;&gt;"",COUNT(F18:I18)*B18+M18,0)</f>
        <v>108</v>
      </c>
      <c r="O18" s="24">
        <f>SUM(F18:K18)</f>
        <v>1093</v>
      </c>
      <c r="P18" s="25">
        <f>IF(B18&lt;&gt;"",COUNT(F18:K18)*B18+O18,0)</f>
        <v>1255</v>
      </c>
      <c r="Q18" s="44">
        <f>P18-$P$49</f>
        <v>1255</v>
      </c>
      <c r="R18" s="45">
        <f>MIN(F18:I18)</f>
        <v>163</v>
      </c>
      <c r="S18" s="46">
        <f>MAX(F18:I18)</f>
        <v>203</v>
      </c>
      <c r="T18" s="47">
        <f>IF(AND(I18&lt;&gt;"",S18="Yes"),I18+B18,"")</f>
      </c>
      <c r="U18" s="48">
        <f>IF(AND(L18&lt;&gt;"",OR(J18="3in1",J18="Desp.")),L18+B18,"")</f>
      </c>
      <c r="V18" s="31">
        <f>IF(AND(I18&lt;&gt;"",U18="Yes"),I18+B18,"")</f>
      </c>
      <c r="W18" s="49">
        <f>IF(AND(N18&lt;&gt;"",OR(L18="3in1",L18="Desp.")),N18+B18,"")</f>
      </c>
      <c r="X18" s="50">
        <f>IF(COUNT(F18:I18)&gt;0,O18/(COUNT(F18:I18)),"")</f>
        <v>273.25</v>
      </c>
    </row>
    <row r="19" spans="1:24" ht="18">
      <c r="A19" s="72">
        <v>16</v>
      </c>
      <c r="B19" s="35">
        <v>16</v>
      </c>
      <c r="C19" s="53" t="s">
        <v>48</v>
      </c>
      <c r="D19" s="52" t="s">
        <v>20</v>
      </c>
      <c r="E19" s="37" t="s">
        <v>49</v>
      </c>
      <c r="F19" s="38">
        <v>196</v>
      </c>
      <c r="G19" s="40">
        <v>199</v>
      </c>
      <c r="H19" s="40">
        <v>203</v>
      </c>
      <c r="I19" s="40">
        <v>242</v>
      </c>
      <c r="J19" s="42">
        <v>138</v>
      </c>
      <c r="K19" s="42">
        <v>170</v>
      </c>
      <c r="L19" s="40"/>
      <c r="M19" s="43"/>
      <c r="N19" s="42">
        <f>IF(B19&lt;&gt;"",COUNT(F19:I19)*B19+M19,0)</f>
        <v>64</v>
      </c>
      <c r="O19" s="24">
        <f>SUM(F19:K19)</f>
        <v>1148</v>
      </c>
      <c r="P19" s="25">
        <f>IF(B19&lt;&gt;"",COUNT(F19:K19)*B19+O19,0)</f>
        <v>1244</v>
      </c>
      <c r="Q19" s="44">
        <f>P19-$P$49</f>
        <v>1244</v>
      </c>
      <c r="R19" s="45">
        <f>MIN(F19:I19)</f>
        <v>196</v>
      </c>
      <c r="S19" s="46">
        <f>MAX(F19:I19)</f>
        <v>242</v>
      </c>
      <c r="T19" s="47">
        <f>IF(AND(I19&lt;&gt;"",S19="Yes"),I19+B19,"")</f>
      </c>
      <c r="U19" s="48">
        <f>IF(AND(L19&lt;&gt;"",OR(J19="3in1",J19="Desp.")),L19+B19,"")</f>
      </c>
      <c r="V19" s="31">
        <f>IF(AND(I19&lt;&gt;"",U19="Yes"),I19+B19,"")</f>
      </c>
      <c r="W19" s="49">
        <f>IF(AND(N19&lt;&gt;"",OR(L19="3in1",L19="Desp.")),N19+B19,"")</f>
      </c>
      <c r="X19" s="50">
        <f>IF(COUNT(F19:I19)&gt;0,O19/(COUNT(F19:I19)),"")</f>
        <v>287</v>
      </c>
    </row>
    <row r="20" spans="1:24" ht="18">
      <c r="A20" s="72">
        <v>17</v>
      </c>
      <c r="B20" s="35">
        <v>17</v>
      </c>
      <c r="C20" s="53" t="s">
        <v>50</v>
      </c>
      <c r="D20" s="52" t="s">
        <v>15</v>
      </c>
      <c r="E20" s="37" t="s">
        <v>51</v>
      </c>
      <c r="F20" s="38">
        <v>165</v>
      </c>
      <c r="G20" s="40">
        <v>208</v>
      </c>
      <c r="H20" s="40">
        <v>172</v>
      </c>
      <c r="I20" s="40">
        <v>220</v>
      </c>
      <c r="J20" s="42">
        <v>216</v>
      </c>
      <c r="K20" s="42">
        <v>160</v>
      </c>
      <c r="L20" s="40"/>
      <c r="M20" s="43"/>
      <c r="N20" s="42">
        <f>IF(B20&lt;&gt;"",COUNT(F20:I20)*B20+M20,0)</f>
        <v>68</v>
      </c>
      <c r="O20" s="24">
        <f>SUM(F20:K20)</f>
        <v>1141</v>
      </c>
      <c r="P20" s="25">
        <f>IF(B20&lt;&gt;"",COUNT(F20:K20)*B20+O20,0)</f>
        <v>1243</v>
      </c>
      <c r="Q20" s="44">
        <f>P20-$P$49</f>
        <v>1243</v>
      </c>
      <c r="R20" s="45">
        <f>MIN(F20:I20)</f>
        <v>165</v>
      </c>
      <c r="S20" s="46">
        <f>MAX(F20:I20)</f>
        <v>220</v>
      </c>
      <c r="T20" s="47">
        <f>IF(AND(I20&lt;&gt;"",S20="Yes"),I20+B20,"")</f>
      </c>
      <c r="U20" s="48">
        <f>IF(AND(L20&lt;&gt;"",OR(J20="3in1",J20="Desp.")),L20+B20,"")</f>
      </c>
      <c r="V20" s="31">
        <f>IF(AND(I20&lt;&gt;"",U20="Yes"),I20+B20,"")</f>
      </c>
      <c r="W20" s="49">
        <f>IF(AND(N20&lt;&gt;"",OR(L20="3in1",L20="Desp.")),N20+B20,"")</f>
      </c>
      <c r="X20" s="50">
        <f>IF(COUNT(F20:I20)&gt;0,O20/(COUNT(F20:I20)),"")</f>
        <v>285.25</v>
      </c>
    </row>
    <row r="21" spans="1:24" ht="18">
      <c r="A21" s="72">
        <v>18</v>
      </c>
      <c r="B21" s="35">
        <v>10</v>
      </c>
      <c r="C21" s="53" t="s">
        <v>46</v>
      </c>
      <c r="D21" s="35" t="s">
        <v>20</v>
      </c>
      <c r="E21" s="37" t="s">
        <v>47</v>
      </c>
      <c r="F21" s="38">
        <v>231</v>
      </c>
      <c r="G21" s="40">
        <v>228</v>
      </c>
      <c r="H21" s="40">
        <v>142</v>
      </c>
      <c r="I21" s="40">
        <v>170</v>
      </c>
      <c r="J21" s="42">
        <v>234</v>
      </c>
      <c r="K21" s="42">
        <v>171</v>
      </c>
      <c r="L21" s="40"/>
      <c r="M21" s="43"/>
      <c r="N21" s="42">
        <f>IF(B21&lt;&gt;"",COUNT(F21:I21)*B21+M21,0)</f>
        <v>40</v>
      </c>
      <c r="O21" s="24">
        <f>SUM(F21:K21)</f>
        <v>1176</v>
      </c>
      <c r="P21" s="25">
        <f>IF(B21&lt;&gt;"",COUNT(F21:K21)*B21+O21,0)</f>
        <v>1236</v>
      </c>
      <c r="Q21" s="44">
        <f>P21-$P$49</f>
        <v>1236</v>
      </c>
      <c r="R21" s="45">
        <f>MIN(F21:I21)</f>
        <v>142</v>
      </c>
      <c r="S21" s="46">
        <f>MAX(F21:I21)</f>
        <v>231</v>
      </c>
      <c r="T21" s="47">
        <f>IF(AND(I21&lt;&gt;"",S21="Yes"),I21+B21,"")</f>
      </c>
      <c r="U21" s="48">
        <f>IF(AND(L21&lt;&gt;"",OR(J21="3in1",J21="Desp.")),L21+B21,"")</f>
      </c>
      <c r="V21" s="31">
        <f>IF(AND(I21&lt;&gt;"",U21="Yes"),I21+B21,"")</f>
      </c>
      <c r="W21" s="49">
        <f>IF(AND(N21&lt;&gt;"",OR(L21="3in1",L21="Desp.")),N21+B21,"")</f>
      </c>
      <c r="X21" s="50">
        <f>IF(COUNT(F21:I21)&gt;0,O21/(COUNT(F21:I21)),"")</f>
        <v>294</v>
      </c>
    </row>
    <row r="22" spans="1:24" ht="18">
      <c r="A22" s="72">
        <v>19</v>
      </c>
      <c r="B22" s="35">
        <v>21</v>
      </c>
      <c r="C22" s="53" t="s">
        <v>56</v>
      </c>
      <c r="D22" s="35" t="s">
        <v>15</v>
      </c>
      <c r="E22" s="37" t="s">
        <v>57</v>
      </c>
      <c r="F22" s="39">
        <v>216</v>
      </c>
      <c r="G22" s="40">
        <v>149</v>
      </c>
      <c r="H22" s="40">
        <v>176</v>
      </c>
      <c r="I22" s="40">
        <v>167</v>
      </c>
      <c r="J22" s="42">
        <v>176</v>
      </c>
      <c r="K22" s="42">
        <v>218</v>
      </c>
      <c r="L22" s="40"/>
      <c r="M22" s="43"/>
      <c r="N22" s="42">
        <f>IF(B22&lt;&gt;"",COUNT(F22:I22)*B22+M22,0)</f>
        <v>84</v>
      </c>
      <c r="O22" s="24">
        <f>SUM(F22:K22)</f>
        <v>1102</v>
      </c>
      <c r="P22" s="25">
        <f>IF(B22&lt;&gt;"",COUNT(F22:K22)*B22+O22,0)</f>
        <v>1228</v>
      </c>
      <c r="Q22" s="44">
        <f>P22-$P$49</f>
        <v>1228</v>
      </c>
      <c r="R22" s="45">
        <f>MIN(F22:I22)</f>
        <v>149</v>
      </c>
      <c r="S22" s="46">
        <f>MAX(F22:I22)</f>
        <v>216</v>
      </c>
      <c r="T22" s="47">
        <f>IF(AND(I22&lt;&gt;"",S22="Yes"),I22+B22,"")</f>
      </c>
      <c r="U22" s="48">
        <f>IF(AND(L22&lt;&gt;"",OR(J22="3in1",J22="Desp.")),L22+B22,"")</f>
      </c>
      <c r="V22" s="31">
        <f>IF(AND(I22&lt;&gt;"",U22="Yes"),I22+B22,"")</f>
      </c>
      <c r="W22" s="49">
        <f>IF(AND(N22&lt;&gt;"",OR(L22="3in1",L22="Desp.")),N22+B22,"")</f>
      </c>
      <c r="X22" s="50">
        <f>IF(COUNT(F22:I22)&gt;0,O22/(COUNT(F22:I22)),"")</f>
        <v>275.5</v>
      </c>
    </row>
    <row r="23" spans="1:24" ht="18">
      <c r="A23" s="72">
        <v>20</v>
      </c>
      <c r="B23" s="35">
        <v>24</v>
      </c>
      <c r="C23" s="53" t="s">
        <v>60</v>
      </c>
      <c r="D23" s="52" t="s">
        <v>20</v>
      </c>
      <c r="E23" s="37" t="s">
        <v>61</v>
      </c>
      <c r="F23" s="38">
        <v>147</v>
      </c>
      <c r="G23" s="40">
        <v>175</v>
      </c>
      <c r="H23" s="40">
        <v>165</v>
      </c>
      <c r="I23" s="40">
        <v>189</v>
      </c>
      <c r="J23" s="42">
        <v>165</v>
      </c>
      <c r="K23" s="42">
        <v>231</v>
      </c>
      <c r="L23" s="40"/>
      <c r="M23" s="43"/>
      <c r="N23" s="42">
        <f>IF(B23&lt;&gt;"",COUNT(F23:I23)*B23+M23,0)</f>
        <v>96</v>
      </c>
      <c r="O23" s="24">
        <f>SUM(F23:K23)</f>
        <v>1072</v>
      </c>
      <c r="P23" s="25">
        <f>IF(B23&lt;&gt;"",COUNT(F23:K23)*B23+O23,0)</f>
        <v>1216</v>
      </c>
      <c r="Q23" s="44">
        <f>P23-$P$49</f>
        <v>1216</v>
      </c>
      <c r="R23" s="45">
        <f>MIN(F23:I23)</f>
        <v>147</v>
      </c>
      <c r="S23" s="46">
        <f>MAX(F23:I23)</f>
        <v>189</v>
      </c>
      <c r="T23" s="47">
        <f>IF(AND(I23&lt;&gt;"",S23="Yes"),I23+B23,"")</f>
      </c>
      <c r="U23" s="48">
        <f>IF(AND(L23&lt;&gt;"",OR(J23="3in1",J23="Desp.")),L23+B23,"")</f>
      </c>
      <c r="V23" s="31">
        <f>IF(AND(I23&lt;&gt;"",U23="Yes"),I23+B23,"")</f>
      </c>
      <c r="W23" s="49">
        <f>IF(AND(N23&lt;&gt;"",OR(L23="3in1",L23="Desp.")),N23+B23,"")</f>
      </c>
      <c r="X23" s="50">
        <f>IF(COUNT(F23:I23)&gt;0,O23/(COUNT(F23:I23)),"")</f>
        <v>268</v>
      </c>
    </row>
    <row r="24" spans="1:24" ht="18">
      <c r="A24" s="72">
        <v>21</v>
      </c>
      <c r="B24" s="35">
        <v>27</v>
      </c>
      <c r="C24" s="53" t="s">
        <v>62</v>
      </c>
      <c r="D24" s="52" t="s">
        <v>15</v>
      </c>
      <c r="E24" s="37" t="s">
        <v>63</v>
      </c>
      <c r="F24" s="38">
        <v>178</v>
      </c>
      <c r="G24" s="40">
        <v>165</v>
      </c>
      <c r="H24" s="40">
        <v>169</v>
      </c>
      <c r="I24" s="40">
        <v>125</v>
      </c>
      <c r="J24" s="42">
        <v>190</v>
      </c>
      <c r="K24" s="42">
        <v>227</v>
      </c>
      <c r="L24" s="40"/>
      <c r="M24" s="43"/>
      <c r="N24" s="42">
        <f>IF(B24&lt;&gt;"",COUNT(F24:I24)*B24+M24,0)</f>
        <v>108</v>
      </c>
      <c r="O24" s="24">
        <f>SUM(F24:K24)</f>
        <v>1054</v>
      </c>
      <c r="P24" s="25">
        <f>IF(B24&lt;&gt;"",COUNT(F24:K24)*B24+O24,0)</f>
        <v>1216</v>
      </c>
      <c r="Q24" s="44">
        <f>P24-$P$49</f>
        <v>1216</v>
      </c>
      <c r="R24" s="45">
        <f>MIN(F24:I24)</f>
        <v>125</v>
      </c>
      <c r="S24" s="46">
        <f>MAX(F24:I24)</f>
        <v>178</v>
      </c>
      <c r="T24" s="47">
        <f>IF(AND(I24&lt;&gt;"",S24="Yes"),I24+B24,"")</f>
      </c>
      <c r="U24" s="48">
        <f>IF(AND(L24&lt;&gt;"",OR(J24="3in1",J24="Desp.")),L24+B24,"")</f>
      </c>
      <c r="V24" s="31">
        <f>IF(AND(I24&lt;&gt;"",U24="Yes"),I24+B24,"")</f>
      </c>
      <c r="W24" s="49">
        <f>IF(AND(N24&lt;&gt;"",OR(L24="3in1",L24="Desp.")),N24+B24,"")</f>
      </c>
      <c r="X24" s="50">
        <f>IF(COUNT(F24:I24)&gt;0,O24/(COUNT(F24:I24)),"")</f>
        <v>263.5</v>
      </c>
    </row>
    <row r="25" spans="1:24" ht="18">
      <c r="A25" s="72">
        <v>22</v>
      </c>
      <c r="B25" s="35">
        <v>6</v>
      </c>
      <c r="C25" s="53" t="s">
        <v>44</v>
      </c>
      <c r="D25" s="52" t="s">
        <v>15</v>
      </c>
      <c r="E25" s="37" t="s">
        <v>45</v>
      </c>
      <c r="F25" s="38">
        <v>154</v>
      </c>
      <c r="G25" s="40">
        <v>191</v>
      </c>
      <c r="H25" s="40">
        <v>215</v>
      </c>
      <c r="I25" s="40">
        <v>171</v>
      </c>
      <c r="J25" s="42">
        <v>231</v>
      </c>
      <c r="K25" s="42">
        <v>216</v>
      </c>
      <c r="L25" s="40"/>
      <c r="M25" s="43"/>
      <c r="N25" s="42">
        <f>IF(B25&lt;&gt;"",COUNT(F25:I25)*B25+M25,0)</f>
        <v>24</v>
      </c>
      <c r="O25" s="24">
        <f>SUM(F25:K25)</f>
        <v>1178</v>
      </c>
      <c r="P25" s="25">
        <f>IF(B25&lt;&gt;"",COUNT(F25:K25)*B25+O25,0)</f>
        <v>1214</v>
      </c>
      <c r="Q25" s="44">
        <f>P25-$P$49</f>
        <v>1214</v>
      </c>
      <c r="R25" s="45">
        <f>MIN(F25:I25)</f>
        <v>154</v>
      </c>
      <c r="S25" s="46">
        <f>MAX(F25:I25)</f>
        <v>215</v>
      </c>
      <c r="T25" s="47">
        <f>IF(AND(I25&lt;&gt;"",S25="Yes"),I25+B25,"")</f>
      </c>
      <c r="U25" s="48">
        <f>IF(AND(L25&lt;&gt;"",OR(J25="3in1",J25="Desp.")),L25+B25,"")</f>
      </c>
      <c r="V25" s="31">
        <f>IF(AND(I25&lt;&gt;"",U25="Yes"),I25+B25,"")</f>
      </c>
      <c r="W25" s="49">
        <f>IF(AND(N25&lt;&gt;"",OR(L25="3in1",L25="Desp.")),N25+B25,"")</f>
      </c>
      <c r="X25" s="50">
        <f>IF(COUNT(F25:I25)&gt;0,O25/(COUNT(F25:I25)),"")</f>
        <v>294.5</v>
      </c>
    </row>
    <row r="26" spans="1:24" ht="18">
      <c r="A26" s="72">
        <v>23</v>
      </c>
      <c r="B26" s="35">
        <v>17</v>
      </c>
      <c r="C26" s="53" t="s">
        <v>54</v>
      </c>
      <c r="D26" s="54" t="s">
        <v>15</v>
      </c>
      <c r="E26" s="37" t="s">
        <v>55</v>
      </c>
      <c r="F26" s="38">
        <v>205</v>
      </c>
      <c r="G26" s="40">
        <v>191</v>
      </c>
      <c r="H26" s="40">
        <v>238</v>
      </c>
      <c r="I26" s="40">
        <v>171</v>
      </c>
      <c r="J26" s="42">
        <v>177</v>
      </c>
      <c r="K26" s="42">
        <v>128</v>
      </c>
      <c r="L26" s="40"/>
      <c r="M26" s="43"/>
      <c r="N26" s="42">
        <f>IF(B26&lt;&gt;"",COUNT(F26:I26)*B26+M26,0)</f>
        <v>68</v>
      </c>
      <c r="O26" s="24">
        <f>SUM(F26:K26)</f>
        <v>1110</v>
      </c>
      <c r="P26" s="25">
        <f>IF(B26&lt;&gt;"",COUNT(F26:K26)*B26+O26,0)</f>
        <v>1212</v>
      </c>
      <c r="Q26" s="44">
        <f>P26-$P$49</f>
        <v>1212</v>
      </c>
      <c r="R26" s="45">
        <f>MIN(F26:K26)</f>
        <v>128</v>
      </c>
      <c r="S26" s="46">
        <f>MAX(F26:K26)</f>
        <v>238</v>
      </c>
      <c r="T26" s="47">
        <f>IF(AND(I26&lt;&gt;"",S26="Yes"),I26+B26,"")</f>
      </c>
      <c r="U26" s="48">
        <f>IF(AND(L26&lt;&gt;"",OR(J26="3in1",J26="Desp.")),L26+B26,"")</f>
      </c>
      <c r="V26" s="31">
        <f>IF(AND(I26&lt;&gt;"",U26="Yes"),I26+B26,"")</f>
      </c>
      <c r="W26" s="49">
        <f>IF(AND(N26&lt;&gt;"",OR(L26="3in1",L26="Desp.")),N26+B26,"")</f>
      </c>
      <c r="X26" s="50">
        <f>IF(COUNT(F26:I26)&gt;0,O26/(COUNT(F26:I26)),"")</f>
        <v>277.5</v>
      </c>
    </row>
    <row r="27" spans="1:24" ht="18">
      <c r="A27" s="72">
        <v>24</v>
      </c>
      <c r="B27" s="35">
        <v>10</v>
      </c>
      <c r="C27" s="53" t="s">
        <v>52</v>
      </c>
      <c r="D27" s="54" t="s">
        <v>15</v>
      </c>
      <c r="E27" s="37" t="s">
        <v>53</v>
      </c>
      <c r="F27" s="38">
        <v>229</v>
      </c>
      <c r="G27" s="40">
        <v>181</v>
      </c>
      <c r="H27" s="40">
        <v>167</v>
      </c>
      <c r="I27" s="39">
        <v>149</v>
      </c>
      <c r="J27" s="73">
        <v>158</v>
      </c>
      <c r="K27" s="73">
        <v>252</v>
      </c>
      <c r="L27" s="40"/>
      <c r="M27" s="43"/>
      <c r="N27" s="73">
        <f>IF(B27&lt;&gt;"",COUNT(F27:I27)*B27+M27,0)</f>
        <v>40</v>
      </c>
      <c r="O27" s="24">
        <f>SUM(F27:K27)</f>
        <v>1136</v>
      </c>
      <c r="P27" s="25">
        <f>IF(B27&lt;&gt;"",COUNT(F27:K27)*B27+O27,0)</f>
        <v>1196</v>
      </c>
      <c r="Q27" s="44">
        <f>P27-$P$49</f>
        <v>1196</v>
      </c>
      <c r="R27" s="45">
        <f>MIN(F27:I27)</f>
        <v>149</v>
      </c>
      <c r="S27" s="46">
        <f>MAX(F27:I27)</f>
        <v>229</v>
      </c>
      <c r="T27" s="47">
        <f>IF(AND(I27&lt;&gt;"",S27="Yes"),I27+B27,"")</f>
      </c>
      <c r="U27" s="48">
        <f>IF(AND(L27&lt;&gt;"",OR(J27="3in1",J27="Desp.")),L27+B27,"")</f>
      </c>
      <c r="V27" s="31">
        <f>IF(AND(I27&lt;&gt;"",U27="Yes"),I27+B27,"")</f>
      </c>
      <c r="W27" s="49">
        <f>IF(AND(N27&lt;&gt;"",OR(L27="3in1",L27="Desp.")),N27+B27,"")</f>
      </c>
      <c r="X27" s="50">
        <f>IF(COUNT(F27:I27)&gt;0,O27/(COUNT(F27:I27)),"")</f>
        <v>284</v>
      </c>
    </row>
    <row r="28" spans="1:24" ht="18">
      <c r="A28" s="72">
        <v>25</v>
      </c>
      <c r="B28" s="35">
        <v>15</v>
      </c>
      <c r="C28" s="53" t="s">
        <v>64</v>
      </c>
      <c r="D28" s="54" t="s">
        <v>15</v>
      </c>
      <c r="E28" s="37" t="s">
        <v>65</v>
      </c>
      <c r="F28" s="38">
        <v>138</v>
      </c>
      <c r="G28" s="39">
        <v>171</v>
      </c>
      <c r="H28" s="40">
        <v>164</v>
      </c>
      <c r="I28" s="40">
        <v>156</v>
      </c>
      <c r="J28" s="42">
        <v>192</v>
      </c>
      <c r="K28" s="42">
        <v>222</v>
      </c>
      <c r="L28" s="40"/>
      <c r="M28" s="43"/>
      <c r="N28" s="42">
        <f>IF(B28&lt;&gt;"",COUNT(F28:I28)*B28+M28,0)</f>
        <v>60</v>
      </c>
      <c r="O28" s="24">
        <f>SUM(F28:K28)</f>
        <v>1043</v>
      </c>
      <c r="P28" s="25">
        <f>IF(B28&lt;&gt;"",COUNT(F28:K28)*B28+O28,0)</f>
        <v>1133</v>
      </c>
      <c r="Q28" s="44">
        <f>P28-$P$49</f>
        <v>1133</v>
      </c>
      <c r="R28" s="45">
        <f>MIN(F28:I28)</f>
        <v>138</v>
      </c>
      <c r="S28" s="46">
        <f>MAX(F28:I28)</f>
        <v>171</v>
      </c>
      <c r="T28" s="47">
        <f>IF(AND(I28&lt;&gt;"",S28="Yes"),I28+B28,"")</f>
      </c>
      <c r="U28" s="48">
        <f>IF(AND(L28&lt;&gt;"",OR(J28="3in1",J28="Desp.")),L28+B28,"")</f>
      </c>
      <c r="V28" s="31">
        <f>IF(AND(I28&lt;&gt;"",U28="Yes"),I28+B28,"")</f>
      </c>
      <c r="W28" s="49">
        <f>IF(AND(N28&lt;&gt;"",OR(L28="3in1",L28="Desp.")),N28+B28,"")</f>
      </c>
      <c r="X28" s="50">
        <f>IF(COUNT(F28:I28)&gt;0,O28/(COUNT(F28:I28)),"")</f>
        <v>260.75</v>
      </c>
    </row>
    <row r="29" spans="1:24" ht="18">
      <c r="A29" s="72">
        <v>26</v>
      </c>
      <c r="B29" s="35">
        <v>30</v>
      </c>
      <c r="C29" s="53" t="s">
        <v>68</v>
      </c>
      <c r="D29" s="52" t="s">
        <v>15</v>
      </c>
      <c r="E29" s="37" t="s">
        <v>69</v>
      </c>
      <c r="F29" s="38">
        <v>160</v>
      </c>
      <c r="G29" s="40">
        <v>162</v>
      </c>
      <c r="H29" s="40">
        <v>140</v>
      </c>
      <c r="I29" s="40">
        <v>120</v>
      </c>
      <c r="J29" s="42">
        <v>122</v>
      </c>
      <c r="K29" s="42">
        <v>164</v>
      </c>
      <c r="L29" s="40"/>
      <c r="M29" s="43"/>
      <c r="N29" s="42">
        <f>IF(B29&lt;&gt;"",COUNT(F29:I29)*B29+M29,0)</f>
        <v>120</v>
      </c>
      <c r="O29" s="24">
        <f>SUM(F29:K29)</f>
        <v>868</v>
      </c>
      <c r="P29" s="25">
        <f>IF(B29&lt;&gt;"",COUNT(F29:K29)*B29+O29,0)</f>
        <v>1048</v>
      </c>
      <c r="Q29" s="44">
        <f>P29-$P$49</f>
        <v>1048</v>
      </c>
      <c r="R29" s="45">
        <f>MIN(F29:I29)</f>
        <v>120</v>
      </c>
      <c r="S29" s="46">
        <f>MAX(F29:I29)</f>
        <v>162</v>
      </c>
      <c r="T29" s="47">
        <f>IF(AND(I29&lt;&gt;"",S29="Yes"),I29+B29,"")</f>
      </c>
      <c r="U29" s="48">
        <f>IF(AND(L29&lt;&gt;"",OR(J29="3in1",J29="Desp.")),L29+B29,"")</f>
      </c>
      <c r="V29" s="31">
        <f>IF(AND(I29&lt;&gt;"",U29="Yes"),I29+B29,"")</f>
      </c>
      <c r="W29" s="49">
        <f>IF(AND(N29&lt;&gt;"",OR(L29="3in1",L29="Desp.")),N29+B29,"")</f>
      </c>
      <c r="X29" s="50">
        <f>IF(COUNT(F29:I29)&gt;0,O29/(COUNT(F29:I29)),"")</f>
        <v>217</v>
      </c>
    </row>
    <row r="30" spans="1:24" ht="18">
      <c r="A30" s="72">
        <v>27</v>
      </c>
      <c r="B30" s="35">
        <v>12</v>
      </c>
      <c r="C30" s="53" t="s">
        <v>66</v>
      </c>
      <c r="D30" s="54" t="s">
        <v>15</v>
      </c>
      <c r="E30" s="37" t="s">
        <v>67</v>
      </c>
      <c r="F30" s="38">
        <v>212</v>
      </c>
      <c r="G30" s="40">
        <v>132</v>
      </c>
      <c r="H30" s="40">
        <v>192</v>
      </c>
      <c r="I30" s="40">
        <v>135</v>
      </c>
      <c r="J30" s="42">
        <v>153</v>
      </c>
      <c r="K30" s="42">
        <v>128</v>
      </c>
      <c r="L30" s="40"/>
      <c r="M30" s="43"/>
      <c r="N30" s="42">
        <f>IF(B30&lt;&gt;"",COUNT(F30:I30)*B30+M30,0)</f>
        <v>48</v>
      </c>
      <c r="O30" s="24">
        <f>SUM(F30:K30)</f>
        <v>952</v>
      </c>
      <c r="P30" s="25">
        <f>IF(B30&lt;&gt;"",COUNT(F30:K30)*B30+O30,0)</f>
        <v>1024</v>
      </c>
      <c r="Q30" s="44">
        <f>P30-$P$49</f>
        <v>1024</v>
      </c>
      <c r="R30" s="45">
        <f>MIN(F30:I30)</f>
        <v>132</v>
      </c>
      <c r="S30" s="46">
        <f>MAX(F30:I30)</f>
        <v>212</v>
      </c>
      <c r="T30" s="47">
        <f>IF(AND(I30&lt;&gt;"",S30="Yes"),I30+B30,"")</f>
      </c>
      <c r="U30" s="48">
        <f>IF(AND(L30&lt;&gt;"",OR(J30="3in1",J30="Desp.")),L30+B30,"")</f>
      </c>
      <c r="V30" s="31">
        <f>IF(AND(I30&lt;&gt;"",U30="Yes"),I30+B30,"")</f>
      </c>
      <c r="W30" s="49">
        <f>IF(AND(N30&lt;&gt;"",OR(L30="3in1",L30="Desp.")),N30+B30,"")</f>
      </c>
      <c r="X30" s="50">
        <f>IF(COUNT(F30:I30)&gt;0,O30/(COUNT(F30:I30)),"")</f>
        <v>238</v>
      </c>
    </row>
  </sheetData>
  <dataValidations count="32">
    <dataValidation allowBlank="1" showInputMessage="1" showErrorMessage="1" prompt=" 16C" sqref="I24 G30 H27"/>
    <dataValidation allowBlank="1" showInputMessage="1" showErrorMessage="1" prompt=" 16B" sqref="I23 G29 H26"/>
    <dataValidation allowBlank="1" showInputMessage="1" showErrorMessage="1" prompt=" 16A" sqref="I22 G28 H25"/>
    <dataValidation allowBlank="1" showInputMessage="1" showErrorMessage="1" prompt=" 24C" sqref="I21 G27 H24"/>
    <dataValidation allowBlank="1" showInputMessage="1" showErrorMessage="1" prompt=" 24B" sqref="I20 G26 H23"/>
    <dataValidation allowBlank="1" showInputMessage="1" showErrorMessage="1" prompt=" 24A" sqref="I19 G25 H22"/>
    <dataValidation allowBlank="1" showInputMessage="1" showErrorMessage="1" prompt=" 23C" sqref="I18 G24 H21"/>
    <dataValidation allowBlank="1" showInputMessage="1" showErrorMessage="1" prompt=" 23B" sqref="I17 G23 H20"/>
    <dataValidation allowBlank="1" showInputMessage="1" showErrorMessage="1" prompt=" 23A" sqref="I16 G22 H19"/>
    <dataValidation allowBlank="1" showInputMessage="1" showErrorMessage="1" prompt=" 22C" sqref="I15 G21 H18"/>
    <dataValidation allowBlank="1" showInputMessage="1" showErrorMessage="1" prompt=" 22B" sqref="I14 G20 H17"/>
    <dataValidation allowBlank="1" showInputMessage="1" showErrorMessage="1" prompt=" 22A" sqref="I13 G19 H16"/>
    <dataValidation allowBlank="1" showInputMessage="1" showErrorMessage="1" prompt=" 21C" sqref="I12 G18 H15"/>
    <dataValidation allowBlank="1" showInputMessage="1" showErrorMessage="1" prompt=" 21B" sqref="I11 G17 H14"/>
    <dataValidation allowBlank="1" showInputMessage="1" showErrorMessage="1" prompt=" 21A" sqref="I10 G16 H13"/>
    <dataValidation allowBlank="1" showInputMessage="1" showErrorMessage="1" prompt=" 20C" sqref="I9 G15 H12"/>
    <dataValidation allowBlank="1" showInputMessage="1" showErrorMessage="1" prompt=" 20B" sqref="I8 G14 H11"/>
    <dataValidation allowBlank="1" showInputMessage="1" showErrorMessage="1" prompt=" 20A" sqref="I7 G13 H10"/>
    <dataValidation allowBlank="1" showInputMessage="1" showErrorMessage="1" prompt=" 19C" sqref="I6 G12 H9"/>
    <dataValidation allowBlank="1" showInputMessage="1" showErrorMessage="1" prompt=" 18C" sqref="H6 I30 G9"/>
    <dataValidation allowBlank="1" showInputMessage="1" showErrorMessage="1" prompt=" 17C" sqref="G6 H30 I27"/>
    <dataValidation allowBlank="1" showInputMessage="1" showErrorMessage="1" prompt=" 19B" sqref="I5 G11 H8"/>
    <dataValidation allowBlank="1" showInputMessage="1" showErrorMessage="1" prompt=" 18B" sqref="H5 I29 G8"/>
    <dataValidation allowBlank="1" showInputMessage="1" showErrorMessage="1" prompt=" 17B" sqref="G5 H29 I26"/>
    <dataValidation allowBlank="1" showInputMessage="1" showErrorMessage="1" prompt=" 19A" sqref="I4 G10 H7"/>
    <dataValidation allowBlank="1" showInputMessage="1" showErrorMessage="1" prompt=" 18A" sqref="H4 I28 G7"/>
    <dataValidation allowBlank="1" showInputMessage="1" showErrorMessage="1" prompt=" 17A" sqref="G4 H28 I25"/>
    <dataValidation allowBlank="1" showInputMessage="1" showErrorMessage="1" sqref="J4:K30"/>
    <dataValidation type="list" showInputMessage="1" showErrorMessage="1" sqref="C4:C30">
      <formula1>Players</formula1>
    </dataValidation>
    <dataValidation type="list" allowBlank="1" showInputMessage="1" showErrorMessage="1" sqref="L4:L30">
      <formula1>"Poz., 3in1, Desp."</formula1>
    </dataValidation>
    <dataValidation type="list" allowBlank="1" showInputMessage="1" showErrorMessage="1" sqref="M4:M30 E4:E30">
      <formula1>Lines</formula1>
    </dataValidation>
    <dataValidation type="list" allowBlank="1" showInputMessage="1" showErrorMessage="1" sqref="U4:U30">
      <formula1>"Yes"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JW</cp:lastModifiedBy>
  <dcterms:created xsi:type="dcterms:W3CDTF">2008-12-21T11:38:35Z</dcterms:created>
  <dcterms:modified xsi:type="dcterms:W3CDTF">2008-12-21T11:52:48Z</dcterms:modified>
  <cp:category/>
  <cp:version/>
  <cp:contentType/>
  <cp:contentStatus/>
</cp:coreProperties>
</file>