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12810" activeTab="0"/>
  </bookViews>
  <sheets>
    <sheet name="9pin190209" sheetId="1" r:id="rId1"/>
    <sheet name="Sheet2" sheetId="2" r:id="rId2"/>
    <sheet name="Sheet3" sheetId="3" r:id="rId3"/>
  </sheets>
  <externalReferences>
    <externalReference r:id="rId6"/>
  </externalReferences>
  <definedNames>
    <definedName name="Lines">'[1]List_Texts'!$A$37:$A$72</definedName>
    <definedName name="Players">'[1]Handicap'!$C$5:$C$113</definedName>
  </definedNames>
  <calcPr fullCalcOnLoad="1"/>
</workbook>
</file>

<file path=xl/sharedStrings.xml><?xml version="1.0" encoding="utf-8"?>
<sst xmlns="http://schemas.openxmlformats.org/spreadsheetml/2006/main" count="75" uniqueCount="56">
  <si>
    <t>Place Qualif.</t>
  </si>
  <si>
    <t>hdc</t>
  </si>
  <si>
    <t>Player</t>
  </si>
  <si>
    <t>Sex</t>
  </si>
  <si>
    <t>LINE POS.</t>
  </si>
  <si>
    <t>Pins</t>
  </si>
  <si>
    <t>Pins +hdc</t>
  </si>
  <si>
    <t>Diff.</t>
  </si>
  <si>
    <t>MIN</t>
  </si>
  <si>
    <t>MAX</t>
  </si>
  <si>
    <t>avg kval.</t>
  </si>
  <si>
    <t>Renārs Rutenbergs</t>
  </si>
  <si>
    <t>M</t>
  </si>
  <si>
    <t>16B</t>
  </si>
  <si>
    <t>Jānis Štokmanis</t>
  </si>
  <si>
    <t>F</t>
  </si>
  <si>
    <t>24A</t>
  </si>
  <si>
    <t>19A</t>
  </si>
  <si>
    <t>21A</t>
  </si>
  <si>
    <t>23A</t>
  </si>
  <si>
    <t>Svetlana Virvinska</t>
  </si>
  <si>
    <t>Pēteris Martinsons</t>
  </si>
  <si>
    <t>18B</t>
  </si>
  <si>
    <t>17A</t>
  </si>
  <si>
    <t>Arnolds Lokmanis</t>
  </si>
  <si>
    <t>23B</t>
  </si>
  <si>
    <t>Tatjana Teļnova</t>
  </si>
  <si>
    <t>22B</t>
  </si>
  <si>
    <t xml:space="preserve">Jelena Šorohova </t>
  </si>
  <si>
    <t>22A</t>
  </si>
  <si>
    <t>24B</t>
  </si>
  <si>
    <t>16A</t>
  </si>
  <si>
    <t>20A</t>
  </si>
  <si>
    <t>18A</t>
  </si>
  <si>
    <t>Velga Lice</t>
  </si>
  <si>
    <t>20B</t>
  </si>
  <si>
    <t>Guntars Licis</t>
  </si>
  <si>
    <t>19B</t>
  </si>
  <si>
    <t>Artūrs Maslovs</t>
  </si>
  <si>
    <t>17B</t>
  </si>
  <si>
    <t>21B</t>
  </si>
  <si>
    <t>Nikolajs Ovčiņņikovs</t>
  </si>
  <si>
    <t>Sandra Brice</t>
  </si>
  <si>
    <t>Juris Bricis</t>
  </si>
  <si>
    <t>Dmitrijs Dolgovs</t>
  </si>
  <si>
    <t>Mareks Žukurs</t>
  </si>
  <si>
    <t>15A</t>
  </si>
  <si>
    <t>Janis Zālītis</t>
  </si>
  <si>
    <t>Marina Petrova</t>
  </si>
  <si>
    <t>15B</t>
  </si>
  <si>
    <t>Aigars Strautiņš</t>
  </si>
  <si>
    <t>Sergejs Vorobjavs</t>
  </si>
  <si>
    <t>Janis Naļivarko</t>
  </si>
  <si>
    <t>Andris Vecvagars</t>
  </si>
  <si>
    <t>14A</t>
  </si>
  <si>
    <t xml:space="preserve"> 9pin - 19.02.2009.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</si>
</sst>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9"/>
      <name val="Tahoma"/>
      <family val="2"/>
    </font>
    <font>
      <sz val="12"/>
      <color indexed="8"/>
      <name val="Tahoma"/>
      <family val="2"/>
    </font>
    <font>
      <sz val="8"/>
      <name val="Tahoma"/>
      <family val="2"/>
    </font>
    <font>
      <b/>
      <sz val="12"/>
      <color indexed="10"/>
      <name val="Arial"/>
      <family val="0"/>
    </font>
    <font>
      <b/>
      <sz val="2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1" fontId="6" fillId="0" borderId="3" xfId="19" applyNumberFormat="1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19" applyFont="1" applyFill="1" applyBorder="1" applyAlignment="1" applyProtection="1">
      <alignment horizontal="center" vertical="center"/>
      <protection locked="0"/>
    </xf>
    <xf numFmtId="0" fontId="6" fillId="0" borderId="3" xfId="19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/>
      <protection hidden="1"/>
    </xf>
    <xf numFmtId="1" fontId="3" fillId="3" borderId="4" xfId="0" applyNumberFormat="1" applyFont="1" applyFill="1" applyBorder="1" applyAlignment="1" applyProtection="1">
      <alignment horizontal="center"/>
      <protection hidden="1"/>
    </xf>
    <xf numFmtId="1" fontId="6" fillId="2" borderId="3" xfId="0" applyNumberFormat="1" applyFont="1" applyFill="1" applyBorder="1" applyAlignment="1" applyProtection="1">
      <alignment/>
      <protection hidden="1"/>
    </xf>
    <xf numFmtId="164" fontId="0" fillId="0" borderId="3" xfId="0" applyNumberFormat="1" applyFont="1" applyFill="1" applyBorder="1" applyAlignment="1" applyProtection="1">
      <alignment/>
      <protection hidden="1"/>
    </xf>
    <xf numFmtId="1" fontId="5" fillId="4" borderId="5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wrapText="1"/>
      <protection locked="0"/>
    </xf>
    <xf numFmtId="0" fontId="6" fillId="5" borderId="4" xfId="19" applyFont="1" applyFill="1" applyBorder="1" applyAlignment="1" applyProtection="1">
      <alignment horizontal="center" vertical="center"/>
      <protection locked="0"/>
    </xf>
    <xf numFmtId="0" fontId="6" fillId="0" borderId="4" xfId="19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/>
      <protection hidden="1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1" fontId="6" fillId="0" borderId="4" xfId="19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 vertical="center" indent="1"/>
      <protection locked="0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19" applyFont="1" applyFill="1" applyBorder="1" applyAlignment="1" applyProtection="1">
      <alignment horizontal="center" vertical="center"/>
      <protection locked="0"/>
    </xf>
    <xf numFmtId="0" fontId="6" fillId="0" borderId="1" xfId="19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1" fontId="2" fillId="0" borderId="5" xfId="19" applyNumberFormat="1" applyFont="1" applyFill="1" applyBorder="1" applyAlignment="1" applyProtection="1">
      <alignment horizontal="center"/>
      <protection locked="0"/>
    </xf>
    <xf numFmtId="1" fontId="2" fillId="0" borderId="6" xfId="19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6" fillId="0" borderId="1" xfId="19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1" fontId="3" fillId="4" borderId="7" xfId="0" applyNumberFormat="1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 wrapText="1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4" xfId="19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 horizontal="left" vertical="center" indent="1"/>
      <protection locked="0"/>
    </xf>
    <xf numFmtId="0" fontId="2" fillId="0" borderId="8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Fill="1" applyBorder="1" applyAlignment="1" applyProtection="1">
      <alignment horizontal="center"/>
      <protection hidden="1"/>
    </xf>
    <xf numFmtId="1" fontId="3" fillId="3" borderId="8" xfId="0" applyNumberFormat="1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 applyProtection="1">
      <alignment/>
      <protection hidden="1"/>
    </xf>
    <xf numFmtId="164" fontId="0" fillId="0" borderId="8" xfId="0" applyNumberFormat="1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4" fillId="2" borderId="3" xfId="19" applyFont="1" applyFill="1" applyBorder="1" applyAlignment="1" applyProtection="1">
      <alignment horizontal="center" vertical="center"/>
      <protection locked="0"/>
    </xf>
    <xf numFmtId="0" fontId="4" fillId="2" borderId="4" xfId="19" applyFont="1" applyFill="1" applyBorder="1" applyAlignment="1" applyProtection="1">
      <alignment horizontal="center" vertical="center"/>
      <protection locked="0"/>
    </xf>
    <xf numFmtId="0" fontId="4" fillId="2" borderId="1" xfId="19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IEN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133350</xdr:rowOff>
    </xdr:from>
    <xdr:to>
      <xdr:col>7</xdr:col>
      <xdr:colOff>161925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3350"/>
          <a:ext cx="1276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27</xdr:row>
      <xdr:rowOff>9525</xdr:rowOff>
    </xdr:from>
    <xdr:to>
      <xdr:col>11</xdr:col>
      <xdr:colOff>704850</xdr:colOff>
      <xdr:row>37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7315200"/>
          <a:ext cx="1524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pin_REZ_HDC08-09_v4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00_07.11.#11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5">
        <row r="5">
          <cell r="C5" t="str">
            <v>Aigars Strautiņš</v>
          </cell>
        </row>
        <row r="6">
          <cell r="C6" t="str">
            <v>Aivars Kuksa</v>
          </cell>
        </row>
        <row r="7">
          <cell r="C7" t="str">
            <v>Aleksandrs Križanovskis</v>
          </cell>
        </row>
        <row r="8">
          <cell r="C8" t="str">
            <v>Aleksandrs Liniņš</v>
          </cell>
        </row>
        <row r="9">
          <cell r="C9" t="str">
            <v>Aleksandrs Margolis</v>
          </cell>
        </row>
        <row r="10">
          <cell r="C10" t="str">
            <v>Aleksandrs Rimensons</v>
          </cell>
        </row>
        <row r="11">
          <cell r="C11" t="str">
            <v>Aleksejs Dolgovs</v>
          </cell>
        </row>
        <row r="12">
          <cell r="C12" t="str">
            <v>Alla Kornejeva</v>
          </cell>
        </row>
        <row r="13">
          <cell r="C13" t="str">
            <v>Andis Dārziņš</v>
          </cell>
        </row>
        <row r="14">
          <cell r="C14" t="str">
            <v>Andis Zanders</v>
          </cell>
        </row>
        <row r="15">
          <cell r="C15" t="str">
            <v>Andrejs Tračs</v>
          </cell>
        </row>
        <row r="16">
          <cell r="C16" t="str">
            <v>Andrejs Vitiņš</v>
          </cell>
        </row>
        <row r="17">
          <cell r="C17" t="str">
            <v>Andris Stalidzāns</v>
          </cell>
        </row>
        <row r="18">
          <cell r="C18" t="str">
            <v>Andris Vecvagars</v>
          </cell>
        </row>
        <row r="19">
          <cell r="C19" t="str">
            <v>Anita Cikota</v>
          </cell>
        </row>
        <row r="20">
          <cell r="C20" t="str">
            <v>Arnis Bērziņš</v>
          </cell>
        </row>
        <row r="21">
          <cell r="C21" t="str">
            <v>Arnolds Lokmanis</v>
          </cell>
        </row>
        <row r="22">
          <cell r="C22" t="str">
            <v>Artūrs Bricis</v>
          </cell>
        </row>
        <row r="23">
          <cell r="C23" t="str">
            <v>Artūrs Levikins</v>
          </cell>
        </row>
        <row r="24">
          <cell r="C24" t="str">
            <v>Artūrs Maslovs</v>
          </cell>
        </row>
        <row r="25">
          <cell r="C25" t="str">
            <v>Artūrs Šteinbergs</v>
          </cell>
        </row>
        <row r="26">
          <cell r="C26" t="str">
            <v>Arvīds Leimanis</v>
          </cell>
        </row>
        <row r="27">
          <cell r="C27" t="str">
            <v>Arvils Sproģis</v>
          </cell>
        </row>
        <row r="28">
          <cell r="C28" t="str">
            <v>Dainis Zariņš</v>
          </cell>
        </row>
        <row r="29">
          <cell r="C29" t="str">
            <v>Daniels Vēzis</v>
          </cell>
        </row>
        <row r="30">
          <cell r="C30" t="str">
            <v>Dāvis Vanags</v>
          </cell>
        </row>
        <row r="31">
          <cell r="C31" t="str">
            <v>Denis Višņakovs</v>
          </cell>
        </row>
        <row r="32">
          <cell r="C32" t="str">
            <v>Denize Buša</v>
          </cell>
        </row>
        <row r="33">
          <cell r="C33" t="str">
            <v>Diāna Margole</v>
          </cell>
        </row>
        <row r="34">
          <cell r="C34" t="str">
            <v>Diana Zavjalova</v>
          </cell>
        </row>
        <row r="35">
          <cell r="C35" t="str">
            <v>Dmitrijs Čebotarjovs</v>
          </cell>
        </row>
        <row r="36">
          <cell r="C36" t="str">
            <v>Dmitrijs Dolgovs</v>
          </cell>
        </row>
        <row r="37">
          <cell r="C37" t="str">
            <v>Dmitrijs Paškovs</v>
          </cell>
        </row>
        <row r="38">
          <cell r="C38" t="str">
            <v>Dzintars Beržinskis</v>
          </cell>
        </row>
        <row r="39">
          <cell r="C39" t="str">
            <v>Edgars Kokins</v>
          </cell>
        </row>
        <row r="40">
          <cell r="C40" t="str">
            <v>Edgars Poiss</v>
          </cell>
        </row>
        <row r="41">
          <cell r="C41" t="str">
            <v>Edmunds Bušs</v>
          </cell>
        </row>
        <row r="42">
          <cell r="C42" t="str">
            <v>Einārs Lindermanis</v>
          </cell>
        </row>
        <row r="43">
          <cell r="C43" t="str">
            <v>Elizabete Vārava</v>
          </cell>
        </row>
        <row r="44">
          <cell r="C44" t="str">
            <v>Gatis Gailītis</v>
          </cell>
        </row>
        <row r="45">
          <cell r="C45" t="str">
            <v>Guntars Beisons</v>
          </cell>
        </row>
        <row r="46">
          <cell r="C46" t="str">
            <v>Guntars Licis</v>
          </cell>
        </row>
        <row r="47">
          <cell r="C47" t="str">
            <v>Ivars Lauris</v>
          </cell>
        </row>
        <row r="48">
          <cell r="C48" t="str">
            <v>Ivars Vinters</v>
          </cell>
        </row>
        <row r="49">
          <cell r="C49" t="str">
            <v>Janis Bojars</v>
          </cell>
        </row>
        <row r="50">
          <cell r="C50" t="str">
            <v>Jānis Bucens</v>
          </cell>
        </row>
        <row r="51">
          <cell r="C51" t="str">
            <v>Janis Endziņš</v>
          </cell>
        </row>
        <row r="52">
          <cell r="C52" t="str">
            <v>Janis Laksa</v>
          </cell>
        </row>
        <row r="53">
          <cell r="C53" t="str">
            <v>Jānis Lazda</v>
          </cell>
        </row>
        <row r="54">
          <cell r="C54" t="str">
            <v>Jānis Rozenbergs</v>
          </cell>
        </row>
        <row r="55">
          <cell r="C55" t="str">
            <v>Jānis Štokmanis</v>
          </cell>
        </row>
        <row r="56">
          <cell r="C56" t="str">
            <v>Janis Zālītis</v>
          </cell>
        </row>
        <row r="57">
          <cell r="C57" t="str">
            <v>Janis Zemitis</v>
          </cell>
        </row>
        <row r="58">
          <cell r="C58" t="str">
            <v>Jelena Šorohova </v>
          </cell>
        </row>
        <row r="59">
          <cell r="C59" t="str">
            <v>Julians Visockis</v>
          </cell>
        </row>
        <row r="60">
          <cell r="C60" t="str">
            <v>Jurijs Dolgovs</v>
          </cell>
        </row>
        <row r="61">
          <cell r="C61" t="str">
            <v>Jurijs Urjasovs</v>
          </cell>
        </row>
        <row r="62">
          <cell r="C62" t="str">
            <v>Jurijs Volčeks</v>
          </cell>
        </row>
        <row r="63">
          <cell r="C63" t="str">
            <v>Juris Bricis</v>
          </cell>
        </row>
        <row r="64">
          <cell r="C64" t="str">
            <v>Kaspars Beķeris</v>
          </cell>
        </row>
        <row r="65">
          <cell r="C65" t="str">
            <v>Kaspars Kojalovičs</v>
          </cell>
        </row>
        <row r="66">
          <cell r="C66" t="str">
            <v>Kirils Hudjakovs</v>
          </cell>
        </row>
        <row r="67">
          <cell r="C67" t="str">
            <v>Kristaps Lusars</v>
          </cell>
        </row>
        <row r="68">
          <cell r="C68" t="str">
            <v>Kristaps Maļinovskis</v>
          </cell>
        </row>
        <row r="69">
          <cell r="C69" t="str">
            <v>Lauris Džiguns</v>
          </cell>
        </row>
        <row r="70">
          <cell r="C70" t="str">
            <v>Leo Rožkalns</v>
          </cell>
        </row>
        <row r="71">
          <cell r="C71" t="str">
            <v>Liene Drone</v>
          </cell>
        </row>
        <row r="72">
          <cell r="C72" t="str">
            <v>Magnus Lonnroth</v>
          </cell>
        </row>
        <row r="73">
          <cell r="C73" t="str">
            <v>Mareks Žukurs</v>
          </cell>
        </row>
        <row r="74">
          <cell r="C74" t="str">
            <v>Marija Tkačenko</v>
          </cell>
        </row>
        <row r="75">
          <cell r="C75" t="str">
            <v>Marina Gedzjune</v>
          </cell>
        </row>
        <row r="76">
          <cell r="C76" t="str">
            <v>Marina Petrova</v>
          </cell>
        </row>
        <row r="77">
          <cell r="C77" t="str">
            <v>Māris Akmens</v>
          </cell>
        </row>
        <row r="78">
          <cell r="C78" t="str">
            <v>Maris Eisaks</v>
          </cell>
        </row>
        <row r="79">
          <cell r="C79" t="str">
            <v>Māris Štokmanis</v>
          </cell>
        </row>
        <row r="80">
          <cell r="C80" t="str">
            <v>Marks Govša</v>
          </cell>
        </row>
        <row r="81">
          <cell r="C81" t="str">
            <v>Martins Karnitis</v>
          </cell>
        </row>
        <row r="82">
          <cell r="C82" t="str">
            <v>Martins Nicmanis</v>
          </cell>
        </row>
        <row r="83">
          <cell r="C83" t="str">
            <v>Monika Mate</v>
          </cell>
        </row>
        <row r="84">
          <cell r="C84" t="str">
            <v>Natālija Pribiļeva</v>
          </cell>
        </row>
        <row r="85">
          <cell r="C85" t="str">
            <v>Nikolajs Ovčiņņikovs</v>
          </cell>
        </row>
        <row r="86">
          <cell r="C86" t="str">
            <v>Nina Rimensone</v>
          </cell>
        </row>
        <row r="87">
          <cell r="C87" t="str">
            <v>Normunds Bundzenieks</v>
          </cell>
        </row>
        <row r="88">
          <cell r="C88" t="str">
            <v>Normunds Dācis </v>
          </cell>
        </row>
        <row r="89">
          <cell r="C89" t="str">
            <v>Olafs Brežinskis</v>
          </cell>
        </row>
        <row r="90">
          <cell r="C90" t="str">
            <v>Olegs Titovecs</v>
          </cell>
        </row>
        <row r="91">
          <cell r="C91" t="str">
            <v>Oskars Kreilis</v>
          </cell>
        </row>
        <row r="92">
          <cell r="C92" t="str">
            <v>Pēteris Martinsons</v>
          </cell>
        </row>
        <row r="93">
          <cell r="C93" t="str">
            <v>Pjotrs Ovčiņņikovs</v>
          </cell>
        </row>
        <row r="94">
          <cell r="C94" t="str">
            <v>Raimonds Rutenbergs</v>
          </cell>
        </row>
        <row r="95">
          <cell r="C95" t="str">
            <v>Raimonds Zemitis</v>
          </cell>
        </row>
        <row r="96">
          <cell r="C96" t="str">
            <v>Reinis Lešķinskis</v>
          </cell>
        </row>
        <row r="97">
          <cell r="C97" t="str">
            <v>Renārs Rutenbergs</v>
          </cell>
        </row>
        <row r="98">
          <cell r="C98" t="str">
            <v>Roberts Šipkevics</v>
          </cell>
        </row>
        <row r="99">
          <cell r="C99" t="str">
            <v>Sandra Brice</v>
          </cell>
        </row>
        <row r="100">
          <cell r="C100" t="str">
            <v>Signe Vintere</v>
          </cell>
        </row>
        <row r="101">
          <cell r="C101" t="str">
            <v>Sigutis Briedis </v>
          </cell>
        </row>
        <row r="102">
          <cell r="C102" t="str">
            <v>Staņislavs Visockis</v>
          </cell>
        </row>
        <row r="103">
          <cell r="C103" t="str">
            <v>Svetlana Virvinska</v>
          </cell>
        </row>
        <row r="104">
          <cell r="C104" t="str">
            <v>Tatjana Teļnova</v>
          </cell>
        </row>
        <row r="105">
          <cell r="C105" t="str">
            <v>Valentins Gorkins</v>
          </cell>
        </row>
        <row r="106">
          <cell r="C106" t="str">
            <v>Velga Lice</v>
          </cell>
        </row>
        <row r="107">
          <cell r="C107" t="str">
            <v>Verners Veidulis</v>
          </cell>
        </row>
        <row r="108">
          <cell r="C108" t="str">
            <v>Veronika Hudjakova</v>
          </cell>
        </row>
        <row r="109">
          <cell r="C109" t="str">
            <v>Vitalijs Litvins</v>
          </cell>
        </row>
        <row r="110">
          <cell r="C110" t="str">
            <v>Vladimirs Lagunovs</v>
          </cell>
        </row>
        <row r="111">
          <cell r="C111" t="str">
            <v>Vladimirs Pribiļevs </v>
          </cell>
        </row>
        <row r="112">
          <cell r="C112" t="str">
            <v>Vladislavs Filimonovs</v>
          </cell>
        </row>
      </sheetData>
      <sheetData sheetId="61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5.7109375" style="0" bestFit="1" customWidth="1"/>
    <col min="2" max="2" width="4.28125" style="0" bestFit="1" customWidth="1"/>
    <col min="3" max="3" width="27.421875" style="0" bestFit="1" customWidth="1"/>
    <col min="4" max="4" width="3.28125" style="0" bestFit="1" customWidth="1"/>
    <col min="5" max="5" width="4.140625" style="0" bestFit="1" customWidth="1"/>
    <col min="6" max="9" width="5.140625" style="0" bestFit="1" customWidth="1"/>
    <col min="10" max="10" width="5.57421875" style="0" bestFit="1" customWidth="1"/>
    <col min="11" max="11" width="6.140625" style="0" bestFit="1" customWidth="1"/>
    <col min="12" max="12" width="11.28125" style="0" customWidth="1"/>
    <col min="13" max="13" width="8.421875" style="0" bestFit="1" customWidth="1"/>
    <col min="14" max="14" width="6.421875" style="0" customWidth="1"/>
    <col min="15" max="15" width="4.421875" style="0" bestFit="1" customWidth="1"/>
    <col min="16" max="16" width="5.28125" style="0" bestFit="1" customWidth="1"/>
  </cols>
  <sheetData>
    <row r="2" ht="91.5" customHeight="1">
      <c r="A2" s="57" t="s">
        <v>55</v>
      </c>
    </row>
    <row r="4" ht="15.75">
      <c r="P4" s="39">
        <f>MAX(P6:P26)</f>
        <v>300</v>
      </c>
    </row>
    <row r="5" spans="1:16" ht="51" thickBot="1">
      <c r="A5" s="1" t="s">
        <v>0</v>
      </c>
      <c r="B5" s="2" t="s">
        <v>1</v>
      </c>
      <c r="C5" s="3" t="s">
        <v>2</v>
      </c>
      <c r="D5" s="1" t="s">
        <v>3</v>
      </c>
      <c r="E5" s="4" t="s">
        <v>4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6" t="s">
        <v>5</v>
      </c>
      <c r="L5" s="7" t="s">
        <v>6</v>
      </c>
      <c r="M5" s="8" t="s">
        <v>7</v>
      </c>
      <c r="N5" s="9" t="s">
        <v>10</v>
      </c>
      <c r="O5" s="56" t="s">
        <v>8</v>
      </c>
      <c r="P5" s="3" t="s">
        <v>9</v>
      </c>
    </row>
    <row r="6" spans="1:16" ht="18">
      <c r="A6" s="10">
        <v>1</v>
      </c>
      <c r="B6" s="11">
        <v>0</v>
      </c>
      <c r="C6" s="50" t="s">
        <v>41</v>
      </c>
      <c r="D6" s="12" t="s">
        <v>12</v>
      </c>
      <c r="E6" s="58" t="s">
        <v>30</v>
      </c>
      <c r="F6" s="13">
        <v>266</v>
      </c>
      <c r="G6" s="14">
        <v>262</v>
      </c>
      <c r="H6" s="14">
        <v>287</v>
      </c>
      <c r="I6" s="14">
        <v>258</v>
      </c>
      <c r="J6" s="15">
        <v>300</v>
      </c>
      <c r="K6" s="16">
        <f>SUM(F6:J6)</f>
        <v>1373</v>
      </c>
      <c r="L6" s="42">
        <f>SUM(F6:J6)+B6*5</f>
        <v>1373</v>
      </c>
      <c r="M6" s="26">
        <f>L6-$L$10</f>
        <v>113</v>
      </c>
      <c r="N6" s="19">
        <f>IF(COUNT(F6:I6)&gt;0,L6/(COUNT(F6:J6)),"")</f>
        <v>274.6</v>
      </c>
      <c r="O6" s="49">
        <f>MIN(F6:J6)</f>
        <v>258</v>
      </c>
      <c r="P6" s="49">
        <f>MAX(F6:J6)</f>
        <v>300</v>
      </c>
    </row>
    <row r="7" spans="1:16" ht="18">
      <c r="A7" s="20">
        <v>2</v>
      </c>
      <c r="B7" s="21">
        <v>0</v>
      </c>
      <c r="C7" s="50" t="s">
        <v>42</v>
      </c>
      <c r="D7" s="21" t="s">
        <v>15</v>
      </c>
      <c r="E7" s="59" t="s">
        <v>39</v>
      </c>
      <c r="F7" s="23">
        <v>278</v>
      </c>
      <c r="G7" s="24">
        <v>264</v>
      </c>
      <c r="H7" s="24">
        <v>275</v>
      </c>
      <c r="I7" s="24">
        <v>258</v>
      </c>
      <c r="J7" s="25">
        <v>277</v>
      </c>
      <c r="K7" s="16">
        <f aca="true" t="shared" si="0" ref="K7:K26">SUM(F7:J7)</f>
        <v>1352</v>
      </c>
      <c r="L7" s="42">
        <f>SUM(F7:J7)+B7*5</f>
        <v>1352</v>
      </c>
      <c r="M7" s="26">
        <f>L7-$L$10</f>
        <v>92</v>
      </c>
      <c r="N7" s="19">
        <f>IF(COUNT(F7:I7)&gt;0,L7/(COUNT(F7:J7)),"")</f>
        <v>270.4</v>
      </c>
      <c r="O7" s="49">
        <f>MIN(F7:J7)</f>
        <v>258</v>
      </c>
      <c r="P7" s="49">
        <f>MAX(F7:J7)</f>
        <v>278</v>
      </c>
    </row>
    <row r="8" spans="1:16" ht="18">
      <c r="A8" s="27">
        <v>3</v>
      </c>
      <c r="B8" s="21">
        <v>1</v>
      </c>
      <c r="C8" s="50" t="s">
        <v>43</v>
      </c>
      <c r="D8" s="28" t="s">
        <v>12</v>
      </c>
      <c r="E8" s="59" t="s">
        <v>27</v>
      </c>
      <c r="F8" s="22">
        <v>258</v>
      </c>
      <c r="G8" s="24">
        <v>261</v>
      </c>
      <c r="H8" s="24">
        <v>254</v>
      </c>
      <c r="I8" s="24">
        <v>274</v>
      </c>
      <c r="J8" s="25">
        <v>263</v>
      </c>
      <c r="K8" s="16">
        <f t="shared" si="0"/>
        <v>1310</v>
      </c>
      <c r="L8" s="42">
        <f>SUM(F8:J8)+B8*5</f>
        <v>1315</v>
      </c>
      <c r="M8" s="26">
        <f>L8-$L$10</f>
        <v>55</v>
      </c>
      <c r="N8" s="19">
        <f>IF(COUNT(F8:I8)&gt;0,L8/(COUNT(F8:J8)),"")</f>
        <v>263</v>
      </c>
      <c r="O8" s="49">
        <f>MIN(F8:J8)</f>
        <v>254</v>
      </c>
      <c r="P8" s="49">
        <f>MAX(F8:J8)</f>
        <v>274</v>
      </c>
    </row>
    <row r="9" spans="1:16" ht="18">
      <c r="A9" s="27">
        <v>4</v>
      </c>
      <c r="B9" s="21">
        <v>6</v>
      </c>
      <c r="C9" s="50" t="s">
        <v>44</v>
      </c>
      <c r="D9" s="30" t="s">
        <v>12</v>
      </c>
      <c r="E9" s="59" t="s">
        <v>16</v>
      </c>
      <c r="F9" s="22">
        <v>242</v>
      </c>
      <c r="G9" s="24">
        <v>256</v>
      </c>
      <c r="H9" s="24">
        <v>264</v>
      </c>
      <c r="I9" s="24">
        <v>247</v>
      </c>
      <c r="J9" s="25">
        <v>243</v>
      </c>
      <c r="K9" s="16">
        <f t="shared" si="0"/>
        <v>1252</v>
      </c>
      <c r="L9" s="42">
        <f>SUM(F9:J9)+B9*5</f>
        <v>1282</v>
      </c>
      <c r="M9" s="26">
        <f>L9-$L$10</f>
        <v>22</v>
      </c>
      <c r="N9" s="19">
        <f>IF(COUNT(F9:I9)&gt;0,L9/(COUNT(F9:J9)),"")</f>
        <v>256.4</v>
      </c>
      <c r="O9" s="49">
        <f>MIN(F9:J9)</f>
        <v>242</v>
      </c>
      <c r="P9" s="49">
        <f>MAX(F9:J9)</f>
        <v>264</v>
      </c>
    </row>
    <row r="10" spans="1:16" ht="18.75" thickBot="1">
      <c r="A10" s="44">
        <v>5</v>
      </c>
      <c r="B10" s="31">
        <v>4</v>
      </c>
      <c r="C10" s="51" t="s">
        <v>11</v>
      </c>
      <c r="D10" s="41" t="s">
        <v>12</v>
      </c>
      <c r="E10" s="60" t="s">
        <v>37</v>
      </c>
      <c r="F10" s="32">
        <v>243</v>
      </c>
      <c r="G10" s="33">
        <v>244</v>
      </c>
      <c r="H10" s="33">
        <v>242</v>
      </c>
      <c r="I10" s="33">
        <v>280</v>
      </c>
      <c r="J10" s="34">
        <v>231</v>
      </c>
      <c r="K10" s="52">
        <f t="shared" si="0"/>
        <v>1240</v>
      </c>
      <c r="L10" s="53">
        <f>SUM(F10:J10)+B10*5</f>
        <v>1260</v>
      </c>
      <c r="M10" s="35">
        <f>L10-$L$10</f>
        <v>0</v>
      </c>
      <c r="N10" s="55">
        <f>IF(COUNT(F10:I10)&gt;0,L10/(COUNT(F10:J10)),"")</f>
        <v>252</v>
      </c>
      <c r="O10" s="54">
        <f>MIN(F10:J10)</f>
        <v>231</v>
      </c>
      <c r="P10" s="54">
        <f>MAX(F10:J10)</f>
        <v>280</v>
      </c>
    </row>
    <row r="11" spans="1:16" ht="18">
      <c r="A11" s="38">
        <v>6</v>
      </c>
      <c r="B11" s="11">
        <v>1</v>
      </c>
      <c r="C11" s="36" t="s">
        <v>45</v>
      </c>
      <c r="D11" s="12" t="s">
        <v>12</v>
      </c>
      <c r="E11" s="58" t="s">
        <v>46</v>
      </c>
      <c r="F11" s="13">
        <v>266</v>
      </c>
      <c r="G11" s="14">
        <v>200</v>
      </c>
      <c r="H11" s="14">
        <v>248</v>
      </c>
      <c r="I11" s="14">
        <v>266</v>
      </c>
      <c r="J11" s="15">
        <v>266</v>
      </c>
      <c r="K11" s="16">
        <f t="shared" si="0"/>
        <v>1246</v>
      </c>
      <c r="L11" s="42">
        <f>SUM(F11:J11)+B11*5</f>
        <v>1251</v>
      </c>
      <c r="M11" s="18">
        <f aca="true" t="shared" si="1" ref="M11:M26">L11-$L$10</f>
        <v>-9</v>
      </c>
      <c r="N11" s="19">
        <f>IF(COUNT(F11:I11)&gt;0,L11/(COUNT(F11:J11)),"")</f>
        <v>250.2</v>
      </c>
      <c r="O11" s="49">
        <f>MIN(F11:J11)</f>
        <v>200</v>
      </c>
      <c r="P11" s="49">
        <f>MAX(F11:J11)</f>
        <v>266</v>
      </c>
    </row>
    <row r="12" spans="1:16" ht="18">
      <c r="A12" s="37">
        <v>7</v>
      </c>
      <c r="B12" s="21">
        <v>7</v>
      </c>
      <c r="C12" s="29" t="s">
        <v>47</v>
      </c>
      <c r="D12" s="28" t="s">
        <v>12</v>
      </c>
      <c r="E12" s="59" t="s">
        <v>13</v>
      </c>
      <c r="F12" s="22">
        <v>237</v>
      </c>
      <c r="G12" s="24">
        <v>225</v>
      </c>
      <c r="H12" s="24">
        <v>223</v>
      </c>
      <c r="I12" s="24">
        <v>254</v>
      </c>
      <c r="J12" s="25">
        <v>253</v>
      </c>
      <c r="K12" s="16">
        <f t="shared" si="0"/>
        <v>1192</v>
      </c>
      <c r="L12" s="42">
        <f>SUM(F12:J12)+B12*5</f>
        <v>1227</v>
      </c>
      <c r="M12" s="26">
        <f t="shared" si="1"/>
        <v>-33</v>
      </c>
      <c r="N12" s="19">
        <f>IF(COUNT(F12:I12)&gt;0,L12/(COUNT(F12:J12)),"")</f>
        <v>245.4</v>
      </c>
      <c r="O12" s="49">
        <f>MIN(F12:J12)</f>
        <v>223</v>
      </c>
      <c r="P12" s="49">
        <f>MAX(F12:J12)</f>
        <v>254</v>
      </c>
    </row>
    <row r="13" spans="1:16" ht="18">
      <c r="A13" s="37">
        <v>8</v>
      </c>
      <c r="B13" s="21">
        <v>8</v>
      </c>
      <c r="C13" s="29" t="s">
        <v>21</v>
      </c>
      <c r="D13" s="21" t="s">
        <v>12</v>
      </c>
      <c r="E13" s="59" t="s">
        <v>29</v>
      </c>
      <c r="F13" s="22">
        <v>220</v>
      </c>
      <c r="G13" s="23">
        <v>221</v>
      </c>
      <c r="H13" s="24">
        <v>206</v>
      </c>
      <c r="I13" s="24">
        <v>233</v>
      </c>
      <c r="J13" s="25">
        <v>263</v>
      </c>
      <c r="K13" s="16">
        <f t="shared" si="0"/>
        <v>1143</v>
      </c>
      <c r="L13" s="42">
        <f>SUM(F13:J13)+B13*5</f>
        <v>1183</v>
      </c>
      <c r="M13" s="26">
        <f t="shared" si="1"/>
        <v>-77</v>
      </c>
      <c r="N13" s="19">
        <f>IF(COUNT(F13:I13)&gt;0,L13/(COUNT(F13:J13)),"")</f>
        <v>236.6</v>
      </c>
      <c r="O13" s="49">
        <f>MIN(F13:J13)</f>
        <v>206</v>
      </c>
      <c r="P13" s="49">
        <f>MAX(F13:J13)</f>
        <v>263</v>
      </c>
    </row>
    <row r="14" spans="1:16" ht="18">
      <c r="A14" s="37">
        <v>9</v>
      </c>
      <c r="B14" s="21">
        <v>11</v>
      </c>
      <c r="C14" s="29" t="s">
        <v>48</v>
      </c>
      <c r="D14" s="28" t="s">
        <v>15</v>
      </c>
      <c r="E14" s="59" t="s">
        <v>49</v>
      </c>
      <c r="F14" s="22">
        <v>268</v>
      </c>
      <c r="G14" s="24">
        <v>179</v>
      </c>
      <c r="H14" s="24">
        <v>279</v>
      </c>
      <c r="I14" s="24">
        <v>198</v>
      </c>
      <c r="J14" s="25">
        <v>174</v>
      </c>
      <c r="K14" s="16">
        <f t="shared" si="0"/>
        <v>1098</v>
      </c>
      <c r="L14" s="42">
        <f>SUM(F14:J14)+B14*5</f>
        <v>1153</v>
      </c>
      <c r="M14" s="26">
        <f t="shared" si="1"/>
        <v>-107</v>
      </c>
      <c r="N14" s="19">
        <f>IF(COUNT(F14:I14)&gt;0,L14/(COUNT(F14:J14)),"")</f>
        <v>230.6</v>
      </c>
      <c r="O14" s="49">
        <f>MIN(F14:J14)</f>
        <v>174</v>
      </c>
      <c r="P14" s="49">
        <f>MAX(F14:J14)</f>
        <v>279</v>
      </c>
    </row>
    <row r="15" spans="1:16" ht="18">
      <c r="A15" s="37">
        <v>10</v>
      </c>
      <c r="B15" s="21">
        <v>2</v>
      </c>
      <c r="C15" s="29" t="s">
        <v>26</v>
      </c>
      <c r="D15" s="21" t="s">
        <v>15</v>
      </c>
      <c r="E15" s="59" t="s">
        <v>19</v>
      </c>
      <c r="F15" s="22">
        <v>234</v>
      </c>
      <c r="G15" s="24">
        <v>234</v>
      </c>
      <c r="H15" s="24">
        <v>190</v>
      </c>
      <c r="I15" s="24">
        <v>222</v>
      </c>
      <c r="J15" s="25">
        <v>252</v>
      </c>
      <c r="K15" s="43">
        <f t="shared" si="0"/>
        <v>1132</v>
      </c>
      <c r="L15" s="17">
        <f>SUM(F15:J15)+B15*5</f>
        <v>1142</v>
      </c>
      <c r="M15" s="26">
        <f t="shared" si="1"/>
        <v>-118</v>
      </c>
      <c r="N15" s="19">
        <f>IF(COUNT(F15:I15)&gt;0,L15/(COUNT(F15:J15)),"")</f>
        <v>228.4</v>
      </c>
      <c r="O15" s="49">
        <f>MIN(F15:J15)</f>
        <v>190</v>
      </c>
      <c r="P15" s="49">
        <f>MAX(F15:J15)</f>
        <v>252</v>
      </c>
    </row>
    <row r="16" spans="1:16" ht="18">
      <c r="A16" s="37">
        <v>11</v>
      </c>
      <c r="B16" s="11">
        <v>8</v>
      </c>
      <c r="C16" s="36" t="s">
        <v>38</v>
      </c>
      <c r="D16" s="40" t="s">
        <v>12</v>
      </c>
      <c r="E16" s="58" t="s">
        <v>33</v>
      </c>
      <c r="F16" s="13">
        <v>178</v>
      </c>
      <c r="G16" s="45">
        <v>278</v>
      </c>
      <c r="H16" s="14">
        <v>280</v>
      </c>
      <c r="I16" s="14">
        <v>162</v>
      </c>
      <c r="J16" s="15">
        <v>190</v>
      </c>
      <c r="K16" s="16">
        <f t="shared" si="0"/>
        <v>1088</v>
      </c>
      <c r="L16" s="42">
        <f>SUM(F16:J16)+B16*5</f>
        <v>1128</v>
      </c>
      <c r="M16" s="26">
        <f t="shared" si="1"/>
        <v>-132</v>
      </c>
      <c r="N16" s="19">
        <f>IF(COUNT(F16:I16)&gt;0,L16/(COUNT(F16:J16)),"")</f>
        <v>225.6</v>
      </c>
      <c r="O16" s="49">
        <f>MIN(F16:J16)</f>
        <v>162</v>
      </c>
      <c r="P16" s="49">
        <f>MAX(F16:J16)</f>
        <v>280</v>
      </c>
    </row>
    <row r="17" spans="1:16" ht="18">
      <c r="A17" s="37">
        <v>12</v>
      </c>
      <c r="B17" s="21">
        <v>6</v>
      </c>
      <c r="C17" s="29" t="s">
        <v>50</v>
      </c>
      <c r="D17" s="28" t="s">
        <v>12</v>
      </c>
      <c r="E17" s="59" t="s">
        <v>31</v>
      </c>
      <c r="F17" s="22">
        <v>195</v>
      </c>
      <c r="G17" s="24">
        <v>242</v>
      </c>
      <c r="H17" s="24">
        <v>235</v>
      </c>
      <c r="I17" s="24">
        <v>222</v>
      </c>
      <c r="J17" s="25">
        <v>185</v>
      </c>
      <c r="K17" s="16">
        <f t="shared" si="0"/>
        <v>1079</v>
      </c>
      <c r="L17" s="42">
        <f>SUM(F17:J17)+B17*5</f>
        <v>1109</v>
      </c>
      <c r="M17" s="26">
        <f t="shared" si="1"/>
        <v>-151</v>
      </c>
      <c r="N17" s="19">
        <f>IF(COUNT(F17:I17)&gt;0,L17/(COUNT(F17:J17)),"")</f>
        <v>221.8</v>
      </c>
      <c r="O17" s="49">
        <f>MIN(F17:J17)</f>
        <v>185</v>
      </c>
      <c r="P17" s="49">
        <f>MAX(F17:J17)</f>
        <v>242</v>
      </c>
    </row>
    <row r="18" spans="1:16" ht="18">
      <c r="A18" s="37">
        <v>13</v>
      </c>
      <c r="B18" s="21">
        <v>7</v>
      </c>
      <c r="C18" s="29" t="s">
        <v>14</v>
      </c>
      <c r="D18" s="21" t="s">
        <v>12</v>
      </c>
      <c r="E18" s="59" t="s">
        <v>40</v>
      </c>
      <c r="F18" s="22">
        <v>186</v>
      </c>
      <c r="G18" s="23">
        <v>202</v>
      </c>
      <c r="H18" s="24">
        <v>201</v>
      </c>
      <c r="I18" s="24">
        <v>187</v>
      </c>
      <c r="J18" s="25">
        <v>265</v>
      </c>
      <c r="K18" s="16">
        <f t="shared" si="0"/>
        <v>1041</v>
      </c>
      <c r="L18" s="42">
        <f>SUM(F18:J18)+B18*5</f>
        <v>1076</v>
      </c>
      <c r="M18" s="26">
        <f t="shared" si="1"/>
        <v>-184</v>
      </c>
      <c r="N18" s="19">
        <f>IF(COUNT(F18:I18)&gt;0,L18/(COUNT(F18:J18)),"")</f>
        <v>215.2</v>
      </c>
      <c r="O18" s="49">
        <f>MIN(F18:J18)</f>
        <v>186</v>
      </c>
      <c r="P18" s="49">
        <f>MAX(F18:J18)</f>
        <v>265</v>
      </c>
    </row>
    <row r="19" spans="1:16" ht="18">
      <c r="A19" s="37">
        <v>14</v>
      </c>
      <c r="B19" s="21">
        <v>9</v>
      </c>
      <c r="C19" s="29" t="s">
        <v>24</v>
      </c>
      <c r="D19" s="30" t="s">
        <v>12</v>
      </c>
      <c r="E19" s="59" t="s">
        <v>22</v>
      </c>
      <c r="F19" s="22">
        <v>188</v>
      </c>
      <c r="G19" s="24">
        <v>244</v>
      </c>
      <c r="H19" s="24">
        <v>201</v>
      </c>
      <c r="I19" s="24">
        <v>210</v>
      </c>
      <c r="J19" s="25">
        <v>165</v>
      </c>
      <c r="K19" s="16">
        <f t="shared" si="0"/>
        <v>1008</v>
      </c>
      <c r="L19" s="42">
        <f>SUM(F19:J19)+B19*5</f>
        <v>1053</v>
      </c>
      <c r="M19" s="26">
        <f t="shared" si="1"/>
        <v>-207</v>
      </c>
      <c r="N19" s="19">
        <f>IF(COUNT(F19:I19)&gt;0,L19/(COUNT(F19:J19)),"")</f>
        <v>210.6</v>
      </c>
      <c r="O19" s="49">
        <f>MIN(F19:J19)</f>
        <v>165</v>
      </c>
      <c r="P19" s="49">
        <f>MAX(F19:J19)</f>
        <v>244</v>
      </c>
    </row>
    <row r="20" spans="1:16" ht="18">
      <c r="A20" s="37">
        <v>15</v>
      </c>
      <c r="B20" s="21">
        <v>10</v>
      </c>
      <c r="C20" s="29" t="s">
        <v>20</v>
      </c>
      <c r="D20" s="28" t="s">
        <v>15</v>
      </c>
      <c r="E20" s="59" t="s">
        <v>23</v>
      </c>
      <c r="F20" s="22">
        <v>150</v>
      </c>
      <c r="G20" s="24">
        <v>256</v>
      </c>
      <c r="H20" s="24">
        <v>175</v>
      </c>
      <c r="I20" s="24">
        <v>181</v>
      </c>
      <c r="J20" s="25">
        <v>211</v>
      </c>
      <c r="K20" s="16">
        <f t="shared" si="0"/>
        <v>973</v>
      </c>
      <c r="L20" s="42">
        <f>SUM(F20:J20)+B20*5</f>
        <v>1023</v>
      </c>
      <c r="M20" s="26">
        <f t="shared" si="1"/>
        <v>-237</v>
      </c>
      <c r="N20" s="19">
        <f>IF(COUNT(F20:I20)&gt;0,L20/(COUNT(F20:J20)),"")</f>
        <v>204.6</v>
      </c>
      <c r="O20" s="49">
        <f>MIN(F20:J20)</f>
        <v>150</v>
      </c>
      <c r="P20" s="49">
        <f>MAX(F20:J20)</f>
        <v>256</v>
      </c>
    </row>
    <row r="21" spans="1:16" ht="18">
      <c r="A21" s="37">
        <v>16</v>
      </c>
      <c r="B21" s="21">
        <v>8</v>
      </c>
      <c r="C21" s="29" t="s">
        <v>28</v>
      </c>
      <c r="D21" s="30" t="s">
        <v>15</v>
      </c>
      <c r="E21" s="59" t="s">
        <v>17</v>
      </c>
      <c r="F21" s="22">
        <v>177</v>
      </c>
      <c r="G21" s="24">
        <v>194</v>
      </c>
      <c r="H21" s="24">
        <v>192</v>
      </c>
      <c r="I21" s="24">
        <v>233</v>
      </c>
      <c r="J21" s="25">
        <v>187</v>
      </c>
      <c r="K21" s="16">
        <f t="shared" si="0"/>
        <v>983</v>
      </c>
      <c r="L21" s="42">
        <f>SUM(F21:J21)+B21*5</f>
        <v>1023</v>
      </c>
      <c r="M21" s="26">
        <f t="shared" si="1"/>
        <v>-237</v>
      </c>
      <c r="N21" s="19">
        <f>IF(COUNT(F21:I21)&gt;0,L21/(COUNT(F21:J21)),"")</f>
        <v>204.6</v>
      </c>
      <c r="O21" s="49">
        <f>MIN(F21:J21)</f>
        <v>177</v>
      </c>
      <c r="P21" s="49">
        <f>MAX(F21:J21)</f>
        <v>233</v>
      </c>
    </row>
    <row r="22" spans="1:16" ht="18">
      <c r="A22" s="37">
        <v>17</v>
      </c>
      <c r="B22" s="21">
        <v>14</v>
      </c>
      <c r="C22" s="29" t="s">
        <v>36</v>
      </c>
      <c r="D22" s="28" t="s">
        <v>12</v>
      </c>
      <c r="E22" s="59" t="s">
        <v>25</v>
      </c>
      <c r="F22" s="22">
        <v>185</v>
      </c>
      <c r="G22" s="24">
        <v>188</v>
      </c>
      <c r="H22" s="24">
        <v>142</v>
      </c>
      <c r="I22" s="24">
        <v>204</v>
      </c>
      <c r="J22" s="25">
        <v>222</v>
      </c>
      <c r="K22" s="16">
        <f t="shared" si="0"/>
        <v>941</v>
      </c>
      <c r="L22" s="42">
        <f>SUM(F22:J22)+B22*5</f>
        <v>1011</v>
      </c>
      <c r="M22" s="26">
        <f t="shared" si="1"/>
        <v>-249</v>
      </c>
      <c r="N22" s="19">
        <f>IF(COUNT(F22:I22)&gt;0,L22/(COUNT(F22:J22)),"")</f>
        <v>202.2</v>
      </c>
      <c r="O22" s="49">
        <f>MIN(F22:J22)</f>
        <v>142</v>
      </c>
      <c r="P22" s="49">
        <f>MAX(F22:J22)</f>
        <v>222</v>
      </c>
    </row>
    <row r="23" spans="1:16" ht="18">
      <c r="A23" s="37">
        <v>18</v>
      </c>
      <c r="B23" s="21">
        <v>9</v>
      </c>
      <c r="C23" s="29" t="s">
        <v>51</v>
      </c>
      <c r="D23" s="21" t="s">
        <v>12</v>
      </c>
      <c r="E23" s="59" t="s">
        <v>32</v>
      </c>
      <c r="F23" s="46">
        <v>130</v>
      </c>
      <c r="G23" s="47">
        <v>190</v>
      </c>
      <c r="H23" s="47">
        <v>153</v>
      </c>
      <c r="I23" s="47">
        <v>206</v>
      </c>
      <c r="J23" s="48">
        <v>153</v>
      </c>
      <c r="K23" s="16">
        <f t="shared" si="0"/>
        <v>832</v>
      </c>
      <c r="L23" s="42">
        <f>SUM(F23:J23)+B23*5</f>
        <v>877</v>
      </c>
      <c r="M23" s="26">
        <f t="shared" si="1"/>
        <v>-383</v>
      </c>
      <c r="N23" s="19">
        <f>IF(COUNT(F23:I23)&gt;0,L23/(COUNT(F23:J23)),"")</f>
        <v>175.4</v>
      </c>
      <c r="O23" s="49">
        <f>MIN(F23:J23)</f>
        <v>130</v>
      </c>
      <c r="P23" s="49">
        <f>MAX(F23:J23)</f>
        <v>206</v>
      </c>
    </row>
    <row r="24" spans="1:16" ht="18">
      <c r="A24" s="37">
        <v>19</v>
      </c>
      <c r="B24" s="21">
        <v>13</v>
      </c>
      <c r="C24" s="29" t="s">
        <v>34</v>
      </c>
      <c r="D24" s="28" t="s">
        <v>15</v>
      </c>
      <c r="E24" s="59" t="s">
        <v>18</v>
      </c>
      <c r="F24" s="22">
        <v>151</v>
      </c>
      <c r="G24" s="24">
        <v>130</v>
      </c>
      <c r="H24" s="24">
        <v>122</v>
      </c>
      <c r="I24" s="24">
        <v>154</v>
      </c>
      <c r="J24" s="25">
        <v>181</v>
      </c>
      <c r="K24" s="16">
        <f t="shared" si="0"/>
        <v>738</v>
      </c>
      <c r="L24" s="42">
        <f>SUM(F24:J24)+B24*5</f>
        <v>803</v>
      </c>
      <c r="M24" s="26">
        <f t="shared" si="1"/>
        <v>-457</v>
      </c>
      <c r="N24" s="19">
        <f>IF(COUNT(F24:I24)&gt;0,L24/(COUNT(F24:J24)),"")</f>
        <v>160.6</v>
      </c>
      <c r="O24" s="49">
        <f>MIN(F24:J24)</f>
        <v>122</v>
      </c>
      <c r="P24" s="49">
        <f>MAX(F24:J24)</f>
        <v>181</v>
      </c>
    </row>
    <row r="25" spans="1:16" ht="18">
      <c r="A25" s="37">
        <v>20</v>
      </c>
      <c r="B25" s="21">
        <v>16</v>
      </c>
      <c r="C25" s="29" t="s">
        <v>52</v>
      </c>
      <c r="D25" s="30" t="s">
        <v>12</v>
      </c>
      <c r="E25" s="59" t="s">
        <v>35</v>
      </c>
      <c r="F25" s="46">
        <v>151</v>
      </c>
      <c r="G25" s="47">
        <v>132</v>
      </c>
      <c r="H25" s="47">
        <v>96</v>
      </c>
      <c r="I25" s="48">
        <v>151</v>
      </c>
      <c r="J25" s="48">
        <v>156</v>
      </c>
      <c r="K25" s="16">
        <f t="shared" si="0"/>
        <v>686</v>
      </c>
      <c r="L25" s="42">
        <f>SUM(F25:J25)+B25*5</f>
        <v>766</v>
      </c>
      <c r="M25" s="26">
        <f t="shared" si="1"/>
        <v>-494</v>
      </c>
      <c r="N25" s="19">
        <f>IF(COUNT(F25:I25)&gt;0,L25/(COUNT(F25:J25)),"")</f>
        <v>153.2</v>
      </c>
      <c r="O25" s="49">
        <f>MIN(F25:J25)</f>
        <v>96</v>
      </c>
      <c r="P25" s="49">
        <f>MAX(F25:J25)</f>
        <v>156</v>
      </c>
    </row>
    <row r="26" spans="1:16" ht="18">
      <c r="A26" s="37">
        <v>21</v>
      </c>
      <c r="B26" s="21">
        <v>3</v>
      </c>
      <c r="C26" s="29" t="s">
        <v>53</v>
      </c>
      <c r="D26" s="28" t="s">
        <v>12</v>
      </c>
      <c r="E26" s="59" t="s">
        <v>54</v>
      </c>
      <c r="F26" s="22">
        <v>182</v>
      </c>
      <c r="G26" s="24">
        <v>159</v>
      </c>
      <c r="H26" s="24">
        <v>0</v>
      </c>
      <c r="I26" s="24">
        <v>0</v>
      </c>
      <c r="J26" s="25">
        <v>0</v>
      </c>
      <c r="K26" s="16">
        <f t="shared" si="0"/>
        <v>341</v>
      </c>
      <c r="L26" s="42">
        <f>SUM(F26:J26)+B26*5</f>
        <v>356</v>
      </c>
      <c r="M26" s="26">
        <f t="shared" si="1"/>
        <v>-904</v>
      </c>
      <c r="N26" s="19">
        <f>IF(COUNT(F26:I26)&gt;0,L26/(COUNT(F26:J26)),"")</f>
        <v>71.2</v>
      </c>
      <c r="O26" s="49">
        <f>MIN(F26:J26)</f>
        <v>0</v>
      </c>
      <c r="P26" s="49">
        <f>MAX(F26:J26)</f>
        <v>182</v>
      </c>
    </row>
  </sheetData>
  <dataValidations count="3">
    <dataValidation type="list" allowBlank="1" showInputMessage="1" showErrorMessage="1" sqref="E6:E26">
      <formula1>Lines</formula1>
    </dataValidation>
    <dataValidation allowBlank="1" showInputMessage="1" showErrorMessage="1" sqref="G6:J26"/>
    <dataValidation type="list" showInputMessage="1" showErrorMessage="1" sqref="C6:C26">
      <formula1>Players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Jualin</cp:lastModifiedBy>
  <cp:lastPrinted>2009-02-19T21:14:13Z</cp:lastPrinted>
  <dcterms:created xsi:type="dcterms:W3CDTF">2008-12-21T11:38:35Z</dcterms:created>
  <dcterms:modified xsi:type="dcterms:W3CDTF">2009-02-19T21:14:30Z</dcterms:modified>
  <cp:category/>
  <cp:version/>
  <cp:contentType/>
  <cp:contentStatus/>
</cp:coreProperties>
</file>