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425" tabRatio="900" activeTab="0"/>
  </bookViews>
  <sheets>
    <sheet name="TOP8" sheetId="1" r:id="rId1"/>
    <sheet name="FINAL STEP2,3,4" sheetId="2" r:id="rId2"/>
    <sheet name="FINAL STEP1 " sheetId="3" r:id="rId3"/>
    <sheet name="POOL" sheetId="4" r:id="rId4"/>
    <sheet name="Total Qualif.Results&quot;" sheetId="5" r:id="rId5"/>
    <sheet name="Sq.1" sheetId="6" r:id="rId6"/>
    <sheet name="Sq.2" sheetId="7" r:id="rId7"/>
    <sheet name="Sq.3" sheetId="8" r:id="rId8"/>
    <sheet name="Sq.4" sheetId="9" r:id="rId9"/>
    <sheet name="Sq.5" sheetId="10" r:id="rId10"/>
    <sheet name="Sq.6" sheetId="11" r:id="rId11"/>
    <sheet name="Sq.7" sheetId="12" r:id="rId12"/>
    <sheet name="DESPERADO" sheetId="13" r:id="rId13"/>
    <sheet name="Storm1000-Players" sheetId="14" r:id="rId14"/>
  </sheets>
  <definedNames/>
  <calcPr fullCalcOnLoad="1"/>
</workbook>
</file>

<file path=xl/sharedStrings.xml><?xml version="1.0" encoding="utf-8"?>
<sst xmlns="http://schemas.openxmlformats.org/spreadsheetml/2006/main" count="1302" uniqueCount="309">
  <si>
    <t>Nr.</t>
  </si>
  <si>
    <t>Arnis Bērziņš</t>
  </si>
  <si>
    <t>Arnolds Lokmanis</t>
  </si>
  <si>
    <t>Bruno Straus</t>
  </si>
  <si>
    <t>Dmitrijs Dolgovs</t>
  </si>
  <si>
    <t>Dmitrijs Paškovs</t>
  </si>
  <si>
    <t>Jurijs Volčeks</t>
  </si>
  <si>
    <t>Marina Petrova</t>
  </si>
  <si>
    <t>Natālija Pribiļeva</t>
  </si>
  <si>
    <t>Normunds Sams</t>
  </si>
  <si>
    <t>Sandra Brice</t>
  </si>
  <si>
    <t>Svetlana Virvinska</t>
  </si>
  <si>
    <t>Veronika Hudjakova</t>
  </si>
  <si>
    <t>Aleksandrs Margolis</t>
  </si>
  <si>
    <t>Jānis Bucens</t>
  </si>
  <si>
    <t>G1</t>
  </si>
  <si>
    <t>G2</t>
  </si>
  <si>
    <t>MAX</t>
  </si>
  <si>
    <t>Andis Dārziņš</t>
  </si>
  <si>
    <t>Ivars Vinters</t>
  </si>
  <si>
    <t>Pins</t>
  </si>
  <si>
    <t>Diff.</t>
  </si>
  <si>
    <t>Player</t>
  </si>
  <si>
    <t>G3</t>
  </si>
  <si>
    <t>G4</t>
  </si>
  <si>
    <t>hdc</t>
  </si>
  <si>
    <t>Elizabete Vārava</t>
  </si>
  <si>
    <t>Squad</t>
  </si>
  <si>
    <t>AVG</t>
  </si>
  <si>
    <t>SUM total</t>
  </si>
  <si>
    <t>Name, surname</t>
  </si>
  <si>
    <t>State</t>
  </si>
  <si>
    <t>Squads</t>
  </si>
  <si>
    <t>Tel.</t>
  </si>
  <si>
    <t>e-mail</t>
  </si>
  <si>
    <t>Nikolajs Ovčinnikovs</t>
  </si>
  <si>
    <t>Roberts Šipkevičs</t>
  </si>
  <si>
    <t>EP</t>
  </si>
  <si>
    <t>1,4,7</t>
  </si>
  <si>
    <t>1,6</t>
  </si>
  <si>
    <t>1,4,6</t>
  </si>
  <si>
    <t>1,4</t>
  </si>
  <si>
    <t>Vladimirs Pribiļevs</t>
  </si>
  <si>
    <t>2,4,7</t>
  </si>
  <si>
    <t>3,7</t>
  </si>
  <si>
    <t>Normunds Dācis</t>
  </si>
  <si>
    <t>2,3,7</t>
  </si>
  <si>
    <t>Normunds Bundzenieks</t>
  </si>
  <si>
    <t>neptuuns24@inbox.lv</t>
  </si>
  <si>
    <t>darzinsh@apollo.lv</t>
  </si>
  <si>
    <t>Aleksandrs Zavjalovs</t>
  </si>
  <si>
    <t>Diāna Zavjalova</t>
  </si>
  <si>
    <t>4,5,7</t>
  </si>
  <si>
    <t>naurisb@tvnet.lv</t>
  </si>
  <si>
    <t>Marija Mežiricka</t>
  </si>
  <si>
    <t>2,3</t>
  </si>
  <si>
    <t>Vladislavs Tomsons</t>
  </si>
  <si>
    <t>Daniels Vezis</t>
  </si>
  <si>
    <t>3,4,5</t>
  </si>
  <si>
    <t>daniels_vezis@inbox.lv</t>
  </si>
  <si>
    <t>Edmunds Jansons</t>
  </si>
  <si>
    <t>1,5,7</t>
  </si>
  <si>
    <t>Edmunds.Jansons@tetrapak.com</t>
  </si>
  <si>
    <t>Julians Visockis</t>
  </si>
  <si>
    <t>1,5,6</t>
  </si>
  <si>
    <t>Udo Sulp</t>
  </si>
  <si>
    <t>3,4,6</t>
  </si>
  <si>
    <t>Forselius Bowling &lt;info@forselius-bowling.ee&gt;</t>
  </si>
  <si>
    <t>Andres Mäemets</t>
  </si>
  <si>
    <t>+372 50 92098</t>
  </si>
  <si>
    <t>andres@roodam.ee</t>
  </si>
  <si>
    <t>Jari Hytonen</t>
  </si>
  <si>
    <t>Inga Daugule</t>
  </si>
  <si>
    <t>ingadaugule@inbox.lv</t>
  </si>
  <si>
    <t>Ivars Daugulis</t>
  </si>
  <si>
    <t>ivarsd2@inbox.lv</t>
  </si>
  <si>
    <t>vol4ek@one.lv</t>
  </si>
  <si>
    <t>s.normunds@versija.lv</t>
  </si>
  <si>
    <t>Edgars Juberts</t>
  </si>
  <si>
    <t>slokas@one.lv</t>
  </si>
  <si>
    <t>Jeļena Juberte</t>
  </si>
  <si>
    <t>Gatis Lagzdiņš</t>
  </si>
  <si>
    <t>4,5</t>
  </si>
  <si>
    <t>gatis.lagzdins@doka.com</t>
  </si>
  <si>
    <t>Ieva Lagzdiņa</t>
  </si>
  <si>
    <t>ieva@revision.lv</t>
  </si>
  <si>
    <t>Ilvis Petersons</t>
  </si>
  <si>
    <t>Egons Skadiņš</t>
  </si>
  <si>
    <t>Jānis Sala</t>
  </si>
  <si>
    <t>jem@agroserviss.lv</t>
  </si>
  <si>
    <t>Sergejs Meņšikovs</t>
  </si>
  <si>
    <t>storks@list.ru</t>
  </si>
  <si>
    <t xml:space="preserve">Artūrs Nikolajevs </t>
  </si>
  <si>
    <t>Haralds Zeidmanis</t>
  </si>
  <si>
    <t>2,3,6</t>
  </si>
  <si>
    <t>Vladislavs Fiļimonovs</t>
  </si>
  <si>
    <t>3,4,7</t>
  </si>
  <si>
    <t>Olga Gorbaceva</t>
  </si>
  <si>
    <t>2,6,7</t>
  </si>
  <si>
    <t>Jānis Zālītis</t>
  </si>
  <si>
    <t>1,2,7</t>
  </si>
  <si>
    <t>mazais221@inbox.lv</t>
  </si>
  <si>
    <t>Oļegs Titovecs</t>
  </si>
  <si>
    <t>sv55555@inbox.lv</t>
  </si>
  <si>
    <t>1,3,6</t>
  </si>
  <si>
    <t>liene@ni.lv</t>
  </si>
  <si>
    <t>Svetlana Kostenko</t>
  </si>
  <si>
    <t>Artūrs Maslovs</t>
  </si>
  <si>
    <t>Stanislavs Visockis</t>
  </si>
  <si>
    <t>Kirills Hudjakovs</t>
  </si>
  <si>
    <t>26332444 mama</t>
  </si>
  <si>
    <t>Jurijs Rjazanskis j</t>
  </si>
  <si>
    <t>Artūrs Ļevikins</t>
  </si>
  <si>
    <t>levikina@neonet.lv</t>
  </si>
  <si>
    <t>Marija Tkačenko</t>
  </si>
  <si>
    <t>3,6</t>
  </si>
  <si>
    <t>marija28@inbox.lv</t>
  </si>
  <si>
    <t>1,2</t>
  </si>
  <si>
    <t>G5</t>
  </si>
  <si>
    <t>G6</t>
  </si>
  <si>
    <t>Line Pos.</t>
  </si>
  <si>
    <t xml:space="preserve">Place </t>
  </si>
  <si>
    <t>Squad 1 - Saturday 10.00h</t>
  </si>
  <si>
    <t>15A</t>
  </si>
  <si>
    <t>21B</t>
  </si>
  <si>
    <t>16A</t>
  </si>
  <si>
    <t>17A</t>
  </si>
  <si>
    <t>17B</t>
  </si>
  <si>
    <t>20A</t>
  </si>
  <si>
    <t>18A</t>
  </si>
  <si>
    <t>22B</t>
  </si>
  <si>
    <t>21A</t>
  </si>
  <si>
    <t>20B</t>
  </si>
  <si>
    <t>23B</t>
  </si>
  <si>
    <t>19A</t>
  </si>
  <si>
    <t>19B</t>
  </si>
  <si>
    <t>24B</t>
  </si>
  <si>
    <t>16B</t>
  </si>
  <si>
    <t>22A</t>
  </si>
  <si>
    <t>15B</t>
  </si>
  <si>
    <t>18B</t>
  </si>
  <si>
    <t>23A</t>
  </si>
  <si>
    <t>Squad 2 - Saturday 12.30h</t>
  </si>
  <si>
    <t>Line Pos</t>
  </si>
  <si>
    <t>Aivars Belickis</t>
  </si>
  <si>
    <t>24A</t>
  </si>
  <si>
    <t>14B</t>
  </si>
  <si>
    <t>14A</t>
  </si>
  <si>
    <t>20b</t>
  </si>
  <si>
    <t>Aivars BeLickis</t>
  </si>
  <si>
    <t>Artjoms Nurmuhamatovs</t>
  </si>
  <si>
    <t>Squad 3 - Saturday 15.00h</t>
  </si>
  <si>
    <t>PACER</t>
  </si>
  <si>
    <t>Natalja Pribiļeva</t>
  </si>
  <si>
    <t>21b</t>
  </si>
  <si>
    <t>18b</t>
  </si>
  <si>
    <t>23b</t>
  </si>
  <si>
    <t>17a</t>
  </si>
  <si>
    <t>Arvils Sproģis</t>
  </si>
  <si>
    <t>Artūrs Bricis</t>
  </si>
  <si>
    <t>Squad 5 - Saturday 20.00h</t>
  </si>
  <si>
    <t>Squad 7 - Saturday 12.30h</t>
  </si>
  <si>
    <t>Squad 6 - Saturday 10.00h</t>
  </si>
  <si>
    <t>Squad 4 - Saturday 17.30h</t>
  </si>
  <si>
    <t>3,6,7</t>
  </si>
  <si>
    <t>5,6,7</t>
  </si>
  <si>
    <t>21C</t>
  </si>
  <si>
    <t>24C</t>
  </si>
  <si>
    <t>19C</t>
  </si>
  <si>
    <t>17C</t>
  </si>
  <si>
    <t>22C</t>
  </si>
  <si>
    <t>20C</t>
  </si>
  <si>
    <t>23C</t>
  </si>
  <si>
    <t>18C</t>
  </si>
  <si>
    <t>G3SQ7</t>
  </si>
  <si>
    <t>G3SQ4</t>
  </si>
  <si>
    <t>DESPERADO</t>
  </si>
  <si>
    <t>Line</t>
  </si>
  <si>
    <t>QULIF.PLACE #5</t>
  </si>
  <si>
    <t>QULIF.PLACE #8</t>
  </si>
  <si>
    <t>QULIF.PLACE #17</t>
  </si>
  <si>
    <t>QULIF.PLACE #20</t>
  </si>
  <si>
    <t>QULIF.PLACE #4</t>
  </si>
  <si>
    <t>QULIF.PLACE #9</t>
  </si>
  <si>
    <t>QULIF.PLACE #16</t>
  </si>
  <si>
    <t>QULIF.PLACE #21</t>
  </si>
  <si>
    <t>QULIF.PLACE #3</t>
  </si>
  <si>
    <t>QULIF.PLACE #10</t>
  </si>
  <si>
    <t>QULIF.PLACE #15</t>
  </si>
  <si>
    <t>QULIF.PLACE #22</t>
  </si>
  <si>
    <t>QULIF.PLACE #2</t>
  </si>
  <si>
    <t>QULIF.PLACE #11</t>
  </si>
  <si>
    <t>QULIF.PLACE #14</t>
  </si>
  <si>
    <t>QULIF.PLACE #23</t>
  </si>
  <si>
    <t>QULIF.PLACE #1</t>
  </si>
  <si>
    <t>QULIF.PLACE #12</t>
  </si>
  <si>
    <t>QULIF.PLACE #13</t>
  </si>
  <si>
    <t>QULIF.PLACE #24</t>
  </si>
  <si>
    <t>QULIF.PLACE #6</t>
  </si>
  <si>
    <t>13A</t>
  </si>
  <si>
    <t>QULIF.PLACE #7</t>
  </si>
  <si>
    <t>13B</t>
  </si>
  <si>
    <t>QULIF.PLACE #18</t>
  </si>
  <si>
    <t>QULIF.PLACE #19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</si>
  <si>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</si>
  <si>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</si>
  <si>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</si>
  <si>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</si>
  <si>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</si>
  <si>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</si>
  <si>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</si>
  <si>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</si>
  <si>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</si>
  <si>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</si>
  <si>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</si>
  <si>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</si>
  <si>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</si>
  <si>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</si>
  <si>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</si>
  <si>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</si>
  <si>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15a</t>
  </si>
  <si>
    <t>15b</t>
  </si>
  <si>
    <t>16a</t>
  </si>
  <si>
    <t>16b</t>
  </si>
  <si>
    <t>17b</t>
  </si>
  <si>
    <t>18a</t>
  </si>
  <si>
    <t>21a</t>
  </si>
  <si>
    <t>22a</t>
  </si>
  <si>
    <t>22b</t>
  </si>
  <si>
    <t>23a</t>
  </si>
  <si>
    <t>24a</t>
  </si>
  <si>
    <t>24b</t>
  </si>
  <si>
    <t xml:space="preserve"> Pos.</t>
  </si>
  <si>
    <t>Final Step2</t>
  </si>
  <si>
    <t>Lucky Losers</t>
  </si>
  <si>
    <t>Final Step3</t>
  </si>
  <si>
    <t># 1</t>
  </si>
  <si>
    <t># 2</t>
  </si>
  <si>
    <t># 3</t>
  </si>
  <si>
    <t># 4</t>
  </si>
  <si>
    <t># 5</t>
  </si>
  <si>
    <t># 6</t>
  </si>
  <si>
    <t># 7</t>
  </si>
  <si>
    <t># 8</t>
  </si>
  <si>
    <t># 9</t>
  </si>
  <si>
    <t># 10</t>
  </si>
  <si>
    <t># 11</t>
  </si>
  <si>
    <t># 12</t>
  </si>
  <si>
    <t># 13</t>
  </si>
  <si>
    <t># 14</t>
  </si>
  <si>
    <t># 15</t>
  </si>
  <si>
    <t># 16</t>
  </si>
  <si>
    <t>Final Step4</t>
  </si>
  <si>
    <t>qulif. place</t>
  </si>
  <si>
    <t># 17</t>
  </si>
  <si>
    <t># 18</t>
  </si>
  <si>
    <t># 19</t>
  </si>
  <si>
    <t># 20</t>
  </si>
  <si>
    <t>Best game</t>
  </si>
  <si>
    <t>Total Results after 7 SQUADS</t>
  </si>
  <si>
    <t>6 pool</t>
  </si>
  <si>
    <t>5 pool</t>
  </si>
  <si>
    <t>4 pool</t>
  </si>
  <si>
    <t>3 pool</t>
  </si>
  <si>
    <t>2 pool</t>
  </si>
  <si>
    <t>1 pool</t>
  </si>
  <si>
    <t>place after Fstep1</t>
  </si>
  <si>
    <t>Final Step1</t>
  </si>
  <si>
    <t>position Final step#2</t>
  </si>
  <si>
    <t>position Final step#3</t>
  </si>
  <si>
    <t>M</t>
  </si>
  <si>
    <t>W</t>
  </si>
  <si>
    <t>J</t>
  </si>
  <si>
    <t>1 četriniekā (pool)</t>
  </si>
  <si>
    <t>QULIF.PLACE</t>
  </si>
  <si>
    <t xml:space="preserve"> #1</t>
  </si>
  <si>
    <t xml:space="preserve"> #2</t>
  </si>
  <si>
    <t xml:space="preserve"> #3</t>
  </si>
  <si>
    <t>2 četriniekā (pool)</t>
  </si>
  <si>
    <t xml:space="preserve"> #4</t>
  </si>
  <si>
    <t xml:space="preserve"> #5</t>
  </si>
  <si>
    <t>grupa1</t>
  </si>
  <si>
    <t>grupa3</t>
  </si>
  <si>
    <t xml:space="preserve"> #6</t>
  </si>
  <si>
    <t xml:space="preserve"> #7</t>
  </si>
  <si>
    <t xml:space="preserve"> #8</t>
  </si>
  <si>
    <t>3 četriniekā (pool)</t>
  </si>
  <si>
    <t xml:space="preserve"> #9</t>
  </si>
  <si>
    <t xml:space="preserve"> #10</t>
  </si>
  <si>
    <t xml:space="preserve"> #11</t>
  </si>
  <si>
    <t xml:space="preserve"> #12</t>
  </si>
  <si>
    <t>grupa2</t>
  </si>
  <si>
    <t>grupa4</t>
  </si>
  <si>
    <t xml:space="preserve"> #13</t>
  </si>
  <si>
    <t>4 četriniekā (pool)</t>
  </si>
  <si>
    <t xml:space="preserve"> #14</t>
  </si>
  <si>
    <t xml:space="preserve"> #15</t>
  </si>
  <si>
    <t xml:space="preserve"> #16</t>
  </si>
  <si>
    <t xml:space="preserve"> #17</t>
  </si>
  <si>
    <t xml:space="preserve"> #18</t>
  </si>
  <si>
    <t>5 četriniekā (pool)</t>
  </si>
  <si>
    <t xml:space="preserve"> #19</t>
  </si>
  <si>
    <t xml:space="preserve"> #20</t>
  </si>
  <si>
    <t xml:space="preserve"> #21</t>
  </si>
  <si>
    <t xml:space="preserve"> #22</t>
  </si>
  <si>
    <t xml:space="preserve"> #23</t>
  </si>
  <si>
    <t>6 četriniekā (pool)</t>
  </si>
  <si>
    <t xml:space="preserve"> #24</t>
  </si>
  <si>
    <t>Distribution of POOL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</si>
</sst>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"/>
    <numFmt numFmtId="173" formatCode="[$-409]h:mm:ss\ AM/PM"/>
    <numFmt numFmtId="174" formatCode="[$-409]dddd\,\ mmmm\ dd\,\ yyyy"/>
    <numFmt numFmtId="175" formatCode="[$-409]dd\-mmm\-yy;@"/>
    <numFmt numFmtId="176" formatCode="00000"/>
    <numFmt numFmtId="177" formatCode="[$-409]d\-mmm\-yyyy;@"/>
    <numFmt numFmtId="178" formatCode="0.000"/>
    <numFmt numFmtId="179" formatCode="0.0000"/>
    <numFmt numFmtId="180" formatCode="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Ђ-2]\ #,##0.00_);[Red]\([$Ђ-2]\ #,##0.00\)"/>
    <numFmt numFmtId="185" formatCode="#,##0\ &quot;TL&quot;;\-#,##0\ &quot;TL&quot;"/>
    <numFmt numFmtId="186" formatCode="#,##0\ &quot;TL&quot;;[Red]\-#,##0\ &quot;TL&quot;"/>
    <numFmt numFmtId="187" formatCode="#,##0.00\ &quot;TL&quot;;\-#,##0.00\ &quot;TL&quot;"/>
    <numFmt numFmtId="188" formatCode="#,##0.00\ &quot;TL&quot;;[Red]\-#,##0.00\ &quot;TL&quot;"/>
    <numFmt numFmtId="189" formatCode="_-* #,##0\ &quot;TL&quot;_-;\-* #,##0\ &quot;TL&quot;_-;_-* &quot;-&quot;\ &quot;TL&quot;_-;_-@_-"/>
    <numFmt numFmtId="190" formatCode="_-* #,##0\ _T_L_-;\-* #,##0\ _T_L_-;_-* &quot;-&quot;\ _T_L_-;_-@_-"/>
    <numFmt numFmtId="191" formatCode="_-* #,##0.00\ &quot;TL&quot;_-;\-* #,##0.00\ &quot;TL&quot;_-;_-* &quot;-&quot;??\ &quot;TL&quot;_-;_-@_-"/>
    <numFmt numFmtId="192" formatCode="_-* #,##0.00\ _T_L_-;\-* #,##0.00\ _T_L_-;_-* &quot;-&quot;??\ _T_L_-;_-@_-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-41F]dd\ mmmm\ yyyy\ dddd"/>
    <numFmt numFmtId="197" formatCode="[$€-2]\ #,##0;[Red]\-[$€-2]\ #,##0"/>
    <numFmt numFmtId="198" formatCode="#,##0\ [$€-1]"/>
    <numFmt numFmtId="199" formatCode="[$-41F]d\ mmmm\ yyyy;@"/>
    <numFmt numFmtId="200" formatCode="#,##0\ [$TL-41F]"/>
    <numFmt numFmtId="201" formatCode="#,##0\ &quot;TL&quot;"/>
    <numFmt numFmtId="202" formatCode="dd/mm/yy;@"/>
    <numFmt numFmtId="203" formatCode="#,##0.00\ [$€-1]"/>
    <numFmt numFmtId="204" formatCode="[$€-2]\ #,##0.00_);[Red]\([$€-2]\ #,##0.00\)"/>
    <numFmt numFmtId="205" formatCode="mm/dd/yyyy"/>
    <numFmt numFmtId="206" formatCode="&quot;€&quot;\ #,##0;\-&quot;€&quot;\ #,##0"/>
    <numFmt numFmtId="207" formatCode="&quot;€&quot;\ #,##0;[Red]\-&quot;€&quot;\ #,##0"/>
    <numFmt numFmtId="208" formatCode="&quot;€&quot;\ #,##0.00;\-&quot;€&quot;\ #,##0.00"/>
    <numFmt numFmtId="209" formatCode="&quot;€&quot;\ #,##0.00;[Red]\-&quot;€&quot;\ #,##0.00"/>
    <numFmt numFmtId="210" formatCode="_-&quot;€&quot;\ * #,##0_-;\-&quot;€&quot;\ * #,##0_-;_-&quot;€&quot;\ * &quot;-&quot;_-;_-@_-"/>
    <numFmt numFmtId="211" formatCode="_-&quot;€&quot;\ * #,##0.00_-;\-&quot;€&quot;\ * #,##0.00_-;_-&quot;€&quot;\ * &quot;-&quot;??_-;_-@_-"/>
    <numFmt numFmtId="212" formatCode="[$-426]dddd\,\ yyyy&quot;. gada &quot;d\.\ mmmm;@"/>
    <numFmt numFmtId="213" formatCode="[$-409]d\-mmm\-yy;@"/>
    <numFmt numFmtId="214" formatCode="h:mm;@"/>
    <numFmt numFmtId="215" formatCode="dd\-mm\-yy\ h:mm;@"/>
    <numFmt numFmtId="216" formatCode="[$-415]dd\ mmm\ yy;@"/>
    <numFmt numFmtId="217" formatCode="dd/mm/yy\ h:mm;@"/>
    <numFmt numFmtId="218" formatCode="#,##0&quot;Ls&quot;;\-#,##0&quot;Ls&quot;"/>
    <numFmt numFmtId="219" formatCode="#,##0&quot;Ls&quot;;[Red]\-#,##0&quot;Ls&quot;"/>
    <numFmt numFmtId="220" formatCode="#,##0.00&quot;Ls&quot;;\-#,##0.00&quot;Ls&quot;"/>
    <numFmt numFmtId="221" formatCode="#,##0.00&quot;Ls&quot;;[Red]\-#,##0.00&quot;Ls&quot;"/>
    <numFmt numFmtId="222" formatCode="_-* #,##0&quot;Ls&quot;_-;\-* #,##0&quot;Ls&quot;_-;_-* &quot;-&quot;&quot;Ls&quot;_-;_-@_-"/>
    <numFmt numFmtId="223" formatCode="_-* #,##0_L_s_-;\-* #,##0_L_s_-;_-* &quot;-&quot;_L_s_-;_-@_-"/>
    <numFmt numFmtId="224" formatCode="_-* #,##0.00&quot;Ls&quot;_-;\-* #,##0.00&quot;Ls&quot;_-;_-* &quot;-&quot;??&quot;Ls&quot;_-;_-@_-"/>
    <numFmt numFmtId="225" formatCode="_-* #,##0.00_L_s_-;\-* #,##0.00_L_s_-;_-* &quot;-&quot;??_L_s_-;_-@_-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color indexed="12"/>
      <name val="Tahoma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0"/>
    </font>
    <font>
      <sz val="9"/>
      <name val="Tahoma"/>
      <family val="2"/>
    </font>
    <font>
      <sz val="12"/>
      <color indexed="8"/>
      <name val="Tahoma"/>
      <family val="2"/>
    </font>
    <font>
      <sz val="12"/>
      <color indexed="12"/>
      <name val="Tahoma"/>
      <family val="2"/>
    </font>
    <font>
      <sz val="9"/>
      <color indexed="8"/>
      <name val="Arial"/>
      <family val="2"/>
    </font>
    <font>
      <sz val="8"/>
      <color indexed="63"/>
      <name val="Arial"/>
      <family val="2"/>
    </font>
    <font>
      <u val="single"/>
      <sz val="8"/>
      <name val="Arial"/>
      <family val="0"/>
    </font>
    <font>
      <u val="single"/>
      <sz val="10"/>
      <name val="Arial"/>
      <family val="0"/>
    </font>
    <font>
      <sz val="10"/>
      <color indexed="12"/>
      <name val="Arial"/>
      <family val="0"/>
    </font>
    <font>
      <sz val="12"/>
      <color indexed="12"/>
      <name val="Arial"/>
      <family val="0"/>
    </font>
    <font>
      <sz val="12"/>
      <color indexed="10"/>
      <name val="Tahoma"/>
      <family val="2"/>
    </font>
    <font>
      <sz val="14"/>
      <name val="Tahoma"/>
      <family val="2"/>
    </font>
    <font>
      <b/>
      <sz val="12"/>
      <color indexed="10"/>
      <name val="Tahoma"/>
      <family val="2"/>
    </font>
    <font>
      <b/>
      <sz val="14"/>
      <color indexed="10"/>
      <name val="Arial"/>
      <family val="0"/>
    </font>
    <font>
      <b/>
      <sz val="14"/>
      <color indexed="9"/>
      <name val="Tahoma"/>
      <family val="2"/>
    </font>
    <font>
      <b/>
      <sz val="9"/>
      <name val="Tahoma"/>
      <family val="2"/>
    </font>
    <font>
      <b/>
      <sz val="32"/>
      <color indexed="9"/>
      <name val="Tahoma"/>
      <family val="2"/>
    </font>
    <font>
      <b/>
      <sz val="16"/>
      <color indexed="10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23"/>
      <name val="Arial"/>
      <family val="2"/>
    </font>
    <font>
      <b/>
      <sz val="10"/>
      <color indexed="23"/>
      <name val="Arial"/>
      <family val="2"/>
    </font>
    <font>
      <sz val="12"/>
      <color indexed="23"/>
      <name val="Tahoma"/>
      <family val="2"/>
    </font>
    <font>
      <sz val="9"/>
      <color indexed="23"/>
      <name val="Tahoma"/>
      <family val="2"/>
    </font>
    <font>
      <b/>
      <sz val="14"/>
      <color indexed="23"/>
      <name val="Tahoma"/>
      <family val="2"/>
    </font>
    <font>
      <sz val="10"/>
      <color indexed="23"/>
      <name val="Arial"/>
      <family val="0"/>
    </font>
    <font>
      <b/>
      <sz val="16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22"/>
      <name val="Arial"/>
      <family val="2"/>
    </font>
    <font>
      <sz val="10"/>
      <name val="Arial Black"/>
      <family val="2"/>
    </font>
    <font>
      <b/>
      <sz val="16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4"/>
      <color indexed="22"/>
      <name val="Arial"/>
      <family val="2"/>
    </font>
    <font>
      <sz val="24"/>
      <color indexed="2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>
        <color indexed="12"/>
      </left>
      <right>
        <color indexed="63"/>
      </right>
      <top style="thin"/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thin"/>
    </border>
    <border>
      <left>
        <color indexed="63"/>
      </left>
      <right>
        <color indexed="63"/>
      </right>
      <top style="double">
        <color indexed="12"/>
      </top>
      <bottom style="thin"/>
    </border>
    <border>
      <left>
        <color indexed="63"/>
      </left>
      <right style="double">
        <color indexed="12"/>
      </right>
      <top style="double">
        <color indexed="12"/>
      </top>
      <bottom style="thin"/>
    </border>
    <border>
      <left>
        <color indexed="63"/>
      </left>
      <right style="double">
        <color indexed="12"/>
      </right>
      <top style="thin"/>
      <bottom style="thin"/>
    </border>
    <border>
      <left style="double">
        <color indexed="12"/>
      </left>
      <right>
        <color indexed="63"/>
      </right>
      <top style="thin"/>
      <bottom style="double">
        <color indexed="12"/>
      </bottom>
    </border>
    <border>
      <left>
        <color indexed="63"/>
      </left>
      <right>
        <color indexed="63"/>
      </right>
      <top style="thin"/>
      <bottom style="double">
        <color indexed="12"/>
      </bottom>
    </border>
    <border>
      <left>
        <color indexed="63"/>
      </left>
      <right style="double">
        <color indexed="12"/>
      </right>
      <top style="thin"/>
      <bottom style="double">
        <color indexed="1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28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Alignment="1">
      <alignment/>
    </xf>
    <xf numFmtId="1" fontId="10" fillId="0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9" fillId="0" borderId="1" xfId="23" applyFont="1" applyFill="1" applyBorder="1" applyAlignment="1" applyProtection="1">
      <alignment horizontal="left" vertical="center" inden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/>
      <protection locked="0"/>
    </xf>
    <xf numFmtId="172" fontId="0" fillId="0" borderId="2" xfId="0" applyNumberFormat="1" applyBorder="1" applyAlignment="1" applyProtection="1">
      <alignment/>
      <protection locked="0"/>
    </xf>
    <xf numFmtId="172" fontId="0" fillId="0" borderId="1" xfId="0" applyNumberFormat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9" fillId="0" borderId="2" xfId="23" applyFont="1" applyFill="1" applyBorder="1" applyAlignment="1" applyProtection="1">
      <alignment horizontal="left" vertical="center" inden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23" applyFont="1" applyFill="1" applyBorder="1" applyAlignment="1" applyProtection="1">
      <alignment horizontal="center" vertical="center"/>
      <protection locked="0"/>
    </xf>
    <xf numFmtId="0" fontId="10" fillId="0" borderId="2" xfId="23" applyFont="1" applyFill="1" applyBorder="1" applyAlignment="1" applyProtection="1">
      <alignment horizontal="center" vertical="center"/>
      <protection locked="0"/>
    </xf>
    <xf numFmtId="1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3" xfId="23" applyFont="1" applyFill="1" applyBorder="1" applyAlignment="1" applyProtection="1">
      <alignment horizontal="center" vertical="center"/>
      <protection locked="0"/>
    </xf>
    <xf numFmtId="1" fontId="10" fillId="0" borderId="3" xfId="0" applyNumberFormat="1" applyFont="1" applyFill="1" applyBorder="1" applyAlignment="1" applyProtection="1">
      <alignment horizontal="center"/>
      <protection locked="0"/>
    </xf>
    <xf numFmtId="1" fontId="7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1" fontId="9" fillId="2" borderId="3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/>
      <protection locked="0"/>
    </xf>
    <xf numFmtId="172" fontId="0" fillId="0" borderId="3" xfId="0" applyNumberFormat="1" applyBorder="1" applyAlignment="1" applyProtection="1">
      <alignment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/>
      <protection locked="0"/>
    </xf>
    <xf numFmtId="1" fontId="9" fillId="2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1" fontId="10" fillId="0" borderId="2" xfId="0" applyNumberFormat="1" applyFont="1" applyFill="1" applyBorder="1" applyAlignment="1" applyProtection="1">
      <alignment/>
      <protection locked="0"/>
    </xf>
    <xf numFmtId="1" fontId="10" fillId="0" borderId="1" xfId="0" applyNumberFormat="1" applyFont="1" applyFill="1" applyBorder="1" applyAlignment="1" applyProtection="1">
      <alignment/>
      <protection locked="0"/>
    </xf>
    <xf numFmtId="1" fontId="15" fillId="0" borderId="4" xfId="0" applyNumberFormat="1" applyFont="1" applyFill="1" applyBorder="1" applyAlignment="1" applyProtection="1">
      <alignment horizontal="center"/>
      <protection locked="0"/>
    </xf>
    <xf numFmtId="1" fontId="15" fillId="0" borderId="2" xfId="0" applyNumberFormat="1" applyFont="1" applyFill="1" applyBorder="1" applyAlignment="1" applyProtection="1">
      <alignment horizontal="center"/>
      <protection locked="0"/>
    </xf>
    <xf numFmtId="1" fontId="10" fillId="0" borderId="2" xfId="23" applyNumberFormat="1" applyFont="1" applyFill="1" applyBorder="1" applyAlignment="1" applyProtection="1">
      <alignment horizontal="center"/>
      <protection locked="0"/>
    </xf>
    <xf numFmtId="1" fontId="10" fillId="0" borderId="1" xfId="23" applyNumberFormat="1" applyFont="1" applyFill="1" applyBorder="1" applyAlignment="1" applyProtection="1">
      <alignment horizontal="center"/>
      <protection locked="0"/>
    </xf>
    <xf numFmtId="0" fontId="11" fillId="2" borderId="5" xfId="25" applyFont="1" applyFill="1" applyBorder="1" applyAlignment="1">
      <alignment horizontal="center" vertical="center"/>
      <protection/>
    </xf>
    <xf numFmtId="0" fontId="11" fillId="2" borderId="5" xfId="25" applyFont="1" applyFill="1" applyBorder="1" applyAlignment="1">
      <alignment horizontal="center" vertical="center" wrapText="1"/>
      <protection/>
    </xf>
    <xf numFmtId="0" fontId="11" fillId="2" borderId="5" xfId="25" applyFont="1" applyFill="1" applyBorder="1" applyAlignment="1">
      <alignment horizontal="left" vertical="center" wrapText="1"/>
      <protection/>
    </xf>
    <xf numFmtId="0" fontId="11" fillId="0" borderId="0" xfId="25" applyFont="1" applyFill="1" applyBorder="1" applyAlignment="1">
      <alignment horizontal="center" vertical="center" wrapText="1"/>
      <protection/>
    </xf>
    <xf numFmtId="0" fontId="0" fillId="0" borderId="0" xfId="22">
      <alignment/>
      <protection/>
    </xf>
    <xf numFmtId="0" fontId="16" fillId="2" borderId="6" xfId="25" applyFont="1" applyFill="1" applyBorder="1" applyAlignment="1">
      <alignment horizontal="center"/>
      <protection/>
    </xf>
    <xf numFmtId="0" fontId="16" fillId="0" borderId="0" xfId="25" applyFont="1" applyFill="1" applyBorder="1" applyAlignment="1">
      <alignment horizontal="center"/>
      <protection/>
    </xf>
    <xf numFmtId="0" fontId="16" fillId="2" borderId="7" xfId="25" applyFont="1" applyFill="1" applyBorder="1" applyAlignment="1">
      <alignment horizontal="center"/>
      <protection/>
    </xf>
    <xf numFmtId="0" fontId="16" fillId="0" borderId="8" xfId="25" applyFont="1" applyFill="1" applyBorder="1" applyAlignment="1">
      <alignment vertical="center"/>
      <protection/>
    </xf>
    <xf numFmtId="0" fontId="16" fillId="0" borderId="8" xfId="26" applyFont="1" applyBorder="1" applyAlignment="1">
      <alignment horizontal="center" vertical="center"/>
      <protection/>
    </xf>
    <xf numFmtId="0" fontId="16" fillId="0" borderId="8" xfId="25" applyFont="1" applyFill="1" applyBorder="1" applyAlignment="1">
      <alignment horizontal="center" vertical="center"/>
      <protection/>
    </xf>
    <xf numFmtId="0" fontId="16" fillId="0" borderId="8" xfId="22" applyFont="1" applyBorder="1" applyAlignment="1">
      <alignment horizontal="center" vertical="center"/>
      <protection/>
    </xf>
    <xf numFmtId="0" fontId="17" fillId="0" borderId="0" xfId="26" applyFont="1">
      <alignment/>
      <protection/>
    </xf>
    <xf numFmtId="0" fontId="2" fillId="0" borderId="0" xfId="21" applyAlignment="1">
      <alignment/>
    </xf>
    <xf numFmtId="0" fontId="16" fillId="0" borderId="8" xfId="25" applyFont="1" applyFill="1" applyBorder="1" applyAlignment="1">
      <alignment horizontal="left"/>
      <protection/>
    </xf>
    <xf numFmtId="0" fontId="21" fillId="0" borderId="0" xfId="22" applyFont="1">
      <alignment/>
      <protection/>
    </xf>
    <xf numFmtId="0" fontId="21" fillId="0" borderId="0" xfId="22" applyFont="1" applyAlignment="1">
      <alignment horizontal="center"/>
      <protection/>
    </xf>
    <xf numFmtId="0" fontId="16" fillId="0" borderId="8" xfId="25" applyFont="1" applyFill="1" applyBorder="1" applyAlignment="1">
      <alignment horizontal="center"/>
      <protection/>
    </xf>
    <xf numFmtId="0" fontId="4" fillId="0" borderId="0" xfId="22" applyFont="1" applyAlignment="1">
      <alignment horizontal="left"/>
      <protection/>
    </xf>
    <xf numFmtId="0" fontId="0" fillId="0" borderId="0" xfId="22" applyAlignment="1">
      <alignment horizontal="center"/>
      <protection/>
    </xf>
    <xf numFmtId="0" fontId="21" fillId="0" borderId="0" xfId="22" applyFont="1" applyFill="1">
      <alignment/>
      <protection/>
    </xf>
    <xf numFmtId="0" fontId="22" fillId="0" borderId="0" xfId="22" applyFont="1">
      <alignment/>
      <protection/>
    </xf>
    <xf numFmtId="0" fontId="21" fillId="0" borderId="0" xfId="22" applyFont="1" applyAlignment="1">
      <alignment/>
      <protection/>
    </xf>
    <xf numFmtId="1" fontId="8" fillId="3" borderId="9" xfId="0" applyNumberFormat="1" applyFont="1" applyFill="1" applyBorder="1" applyAlignment="1" applyProtection="1">
      <alignment horizontal="center" vertical="center" textRotation="180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1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172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" xfId="23" applyNumberFormat="1" applyFont="1" applyFill="1" applyBorder="1" applyAlignment="1" applyProtection="1">
      <alignment horizontal="center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3" fillId="0" borderId="2" xfId="23" applyFont="1" applyFill="1" applyBorder="1" applyAlignment="1" applyProtection="1">
      <alignment horizontal="center" vertical="center"/>
      <protection locked="0"/>
    </xf>
    <xf numFmtId="0" fontId="23" fillId="0" borderId="1" xfId="23" applyFont="1" applyFill="1" applyBorder="1" applyAlignment="1" applyProtection="1">
      <alignment horizontal="center" vertical="center"/>
      <protection locked="0"/>
    </xf>
    <xf numFmtId="0" fontId="23" fillId="0" borderId="3" xfId="23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24" fillId="0" borderId="1" xfId="23" applyFont="1" applyFill="1" applyBorder="1" applyAlignment="1" applyProtection="1">
      <alignment horizontal="left" vertical="center" indent="1"/>
      <protection locked="0"/>
    </xf>
    <xf numFmtId="0" fontId="24" fillId="0" borderId="2" xfId="23" applyFont="1" applyFill="1" applyBorder="1" applyAlignment="1" applyProtection="1">
      <alignment horizontal="left" vertical="center" indent="1"/>
      <protection locked="0"/>
    </xf>
    <xf numFmtId="0" fontId="25" fillId="0" borderId="2" xfId="23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wrapText="1"/>
      <protection locked="0"/>
    </xf>
    <xf numFmtId="0" fontId="16" fillId="0" borderId="11" xfId="25" applyFont="1" applyFill="1" applyBorder="1" applyAlignment="1">
      <alignment horizontal="left"/>
      <protection/>
    </xf>
    <xf numFmtId="0" fontId="16" fillId="0" borderId="11" xfId="22" applyFont="1" applyBorder="1" applyAlignment="1">
      <alignment horizontal="center" vertical="center"/>
      <protection/>
    </xf>
    <xf numFmtId="0" fontId="16" fillId="0" borderId="11" xfId="25" applyFont="1" applyFill="1" applyBorder="1" applyAlignment="1">
      <alignment horizontal="center" vertical="center"/>
      <protection/>
    </xf>
    <xf numFmtId="0" fontId="6" fillId="0" borderId="11" xfId="25" applyFont="1" applyFill="1" applyBorder="1" applyAlignment="1">
      <alignment horizontal="left"/>
      <protection/>
    </xf>
    <xf numFmtId="0" fontId="6" fillId="0" borderId="8" xfId="25" applyFont="1" applyFill="1" applyBorder="1" applyAlignment="1">
      <alignment horizontal="left"/>
      <protection/>
    </xf>
    <xf numFmtId="0" fontId="4" fillId="0" borderId="8" xfId="26" applyFont="1" applyBorder="1" applyAlignment="1">
      <alignment horizontal="left"/>
      <protection/>
    </xf>
    <xf numFmtId="0" fontId="4" fillId="0" borderId="8" xfId="21" applyFont="1" applyBorder="1" applyAlignment="1">
      <alignment horizontal="left"/>
    </xf>
    <xf numFmtId="0" fontId="4" fillId="0" borderId="8" xfId="26" applyFont="1" applyBorder="1" applyAlignment="1">
      <alignment horizontal="left" wrapText="1"/>
      <protection/>
    </xf>
    <xf numFmtId="0" fontId="18" fillId="0" borderId="8" xfId="26" applyFont="1" applyBorder="1" applyAlignment="1">
      <alignment horizontal="left" wrapText="1"/>
      <protection/>
    </xf>
    <xf numFmtId="0" fontId="19" fillId="0" borderId="8" xfId="21" applyFont="1" applyBorder="1" applyAlignment="1">
      <alignment horizontal="left" wrapText="1"/>
    </xf>
    <xf numFmtId="0" fontId="4" fillId="0" borderId="8" xfId="26" applyFont="1" applyBorder="1" applyAlignment="1">
      <alignment horizontal="left"/>
      <protection/>
    </xf>
    <xf numFmtId="0" fontId="20" fillId="0" borderId="8" xfId="21" applyFont="1" applyFill="1" applyBorder="1" applyAlignment="1">
      <alignment horizontal="left"/>
    </xf>
    <xf numFmtId="0" fontId="4" fillId="0" borderId="8" xfId="22" applyFont="1" applyBorder="1" applyAlignment="1">
      <alignment horizontal="left"/>
      <protection/>
    </xf>
    <xf numFmtId="0" fontId="27" fillId="4" borderId="2" xfId="23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1" fontId="28" fillId="3" borderId="9" xfId="0" applyNumberFormat="1" applyFont="1" applyFill="1" applyBorder="1" applyAlignment="1" applyProtection="1">
      <alignment horizontal="center" vertical="center" textRotation="180" wrapText="1"/>
      <protection locked="0"/>
    </xf>
    <xf numFmtId="1" fontId="14" fillId="0" borderId="2" xfId="23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9" xfId="23" applyFont="1" applyFill="1" applyBorder="1" applyAlignment="1" applyProtection="1">
      <alignment horizontal="left" vertical="center" indent="1"/>
      <protection locked="0"/>
    </xf>
    <xf numFmtId="1" fontId="10" fillId="0" borderId="9" xfId="0" applyNumberFormat="1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23" fillId="0" borderId="9" xfId="23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/>
      <protection locked="0"/>
    </xf>
    <xf numFmtId="1" fontId="9" fillId="2" borderId="9" xfId="0" applyNumberFormat="1" applyFont="1" applyFill="1" applyBorder="1" applyAlignment="1" applyProtection="1">
      <alignment horizontal="center"/>
      <protection locked="0"/>
    </xf>
    <xf numFmtId="172" fontId="0" fillId="0" borderId="9" xfId="0" applyNumberFormat="1" applyBorder="1" applyAlignment="1" applyProtection="1">
      <alignment/>
      <protection locked="0"/>
    </xf>
    <xf numFmtId="1" fontId="10" fillId="0" borderId="9" xfId="0" applyNumberFormat="1" applyFont="1" applyFill="1" applyBorder="1" applyAlignment="1" applyProtection="1">
      <alignment/>
      <protection locked="0"/>
    </xf>
    <xf numFmtId="0" fontId="6" fillId="0" borderId="9" xfId="0" applyFont="1" applyBorder="1" applyAlignment="1" applyProtection="1">
      <alignment/>
      <protection locked="0"/>
    </xf>
    <xf numFmtId="1" fontId="6" fillId="0" borderId="2" xfId="23" applyNumberFormat="1" applyFont="1" applyFill="1" applyBorder="1" applyAlignment="1" applyProtection="1">
      <alignment horizontal="center"/>
      <protection locked="0"/>
    </xf>
    <xf numFmtId="0" fontId="9" fillId="0" borderId="10" xfId="23" applyFont="1" applyFill="1" applyBorder="1" applyAlignment="1" applyProtection="1">
      <alignment horizontal="left" vertical="center" indent="1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23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23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1" fontId="9" fillId="2" borderId="10" xfId="0" applyNumberFormat="1" applyFont="1" applyFill="1" applyBorder="1" applyAlignment="1" applyProtection="1">
      <alignment horizontal="center"/>
      <protection locked="0"/>
    </xf>
    <xf numFmtId="172" fontId="0" fillId="0" borderId="10" xfId="0" applyNumberForma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27" fillId="4" borderId="0" xfId="0" applyFont="1" applyFill="1" applyAlignment="1" applyProtection="1">
      <alignment horizontal="center"/>
      <protection locked="0"/>
    </xf>
    <xf numFmtId="0" fontId="29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0" fillId="0" borderId="1" xfId="23" applyFont="1" applyFill="1" applyBorder="1" applyAlignment="1" applyProtection="1">
      <alignment horizontal="left" vertical="center" indent="1"/>
      <protection locked="0"/>
    </xf>
    <xf numFmtId="0" fontId="30" fillId="0" borderId="2" xfId="23" applyFont="1" applyFill="1" applyBorder="1" applyAlignment="1" applyProtection="1">
      <alignment horizontal="left" vertical="center" indent="1"/>
      <protection locked="0"/>
    </xf>
    <xf numFmtId="0" fontId="0" fillId="0" borderId="12" xfId="0" applyBorder="1" applyAlignment="1">
      <alignment/>
    </xf>
    <xf numFmtId="0" fontId="31" fillId="0" borderId="13" xfId="0" applyFont="1" applyBorder="1" applyAlignment="1">
      <alignment/>
    </xf>
    <xf numFmtId="0" fontId="0" fillId="0" borderId="14" xfId="0" applyBorder="1" applyAlignment="1">
      <alignment/>
    </xf>
    <xf numFmtId="0" fontId="31" fillId="0" borderId="15" xfId="0" applyFont="1" applyBorder="1" applyAlignment="1">
      <alignment/>
    </xf>
    <xf numFmtId="0" fontId="0" fillId="0" borderId="16" xfId="0" applyBorder="1" applyAlignment="1">
      <alignment/>
    </xf>
    <xf numFmtId="0" fontId="31" fillId="0" borderId="17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7" xfId="0" applyFont="1" applyBorder="1" applyAlignment="1">
      <alignment/>
    </xf>
    <xf numFmtId="0" fontId="0" fillId="0" borderId="0" xfId="0" applyBorder="1" applyAlignment="1">
      <alignment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5" xfId="23" applyFont="1" applyFill="1" applyBorder="1" applyAlignment="1" applyProtection="1">
      <alignment horizontal="center" vertical="center"/>
      <protection locked="0"/>
    </xf>
    <xf numFmtId="1" fontId="9" fillId="0" borderId="18" xfId="0" applyNumberFormat="1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8" xfId="23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1" fontId="9" fillId="0" borderId="15" xfId="0" applyNumberFormat="1" applyFont="1" applyFill="1" applyBorder="1" applyAlignment="1" applyProtection="1">
      <alignment horizontal="center"/>
      <protection locked="0"/>
    </xf>
    <xf numFmtId="1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>
      <alignment horizontal="right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23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1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 applyProtection="1">
      <alignment horizontal="center" vertical="center" textRotation="180" wrapText="1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1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/>
      <protection locked="0"/>
    </xf>
    <xf numFmtId="1" fontId="9" fillId="2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5" fillId="0" borderId="2" xfId="0" applyFont="1" applyBorder="1" applyAlignment="1">
      <alignment/>
    </xf>
    <xf numFmtId="0" fontId="0" fillId="0" borderId="22" xfId="0" applyBorder="1" applyAlignment="1">
      <alignment/>
    </xf>
    <xf numFmtId="0" fontId="5" fillId="0" borderId="9" xfId="0" applyFont="1" applyBorder="1" applyAlignment="1">
      <alignment/>
    </xf>
    <xf numFmtId="1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1" fontId="10" fillId="0" borderId="20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0" xfId="23" applyFont="1" applyFill="1" applyBorder="1" applyAlignment="1" applyProtection="1">
      <alignment horizontal="center" vertical="center"/>
      <protection locked="0"/>
    </xf>
    <xf numFmtId="0" fontId="10" fillId="0" borderId="9" xfId="23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Alignment="1">
      <alignment horizontal="center" vertical="center"/>
    </xf>
    <xf numFmtId="0" fontId="32" fillId="0" borderId="20" xfId="0" applyFont="1" applyBorder="1" applyAlignment="1">
      <alignment/>
    </xf>
    <xf numFmtId="0" fontId="32" fillId="0" borderId="2" xfId="0" applyFont="1" applyBorder="1" applyAlignment="1">
      <alignment/>
    </xf>
    <xf numFmtId="0" fontId="32" fillId="0" borderId="9" xfId="0" applyFont="1" applyBorder="1" applyAlignment="1">
      <alignment/>
    </xf>
    <xf numFmtId="0" fontId="32" fillId="0" borderId="2" xfId="0" applyFont="1" applyBorder="1" applyAlignment="1">
      <alignment/>
    </xf>
    <xf numFmtId="0" fontId="32" fillId="0" borderId="9" xfId="0" applyFont="1" applyBorder="1" applyAlignment="1">
      <alignment/>
    </xf>
    <xf numFmtId="0" fontId="32" fillId="0" borderId="2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3" fillId="0" borderId="20" xfId="0" applyFont="1" applyBorder="1" applyAlignment="1">
      <alignment/>
    </xf>
    <xf numFmtId="0" fontId="34" fillId="0" borderId="20" xfId="0" applyFont="1" applyBorder="1" applyAlignment="1">
      <alignment/>
    </xf>
    <xf numFmtId="1" fontId="3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6" fillId="0" borderId="20" xfId="0" applyFont="1" applyFill="1" applyBorder="1" applyAlignment="1" applyProtection="1">
      <alignment horizontal="center"/>
      <protection locked="0"/>
    </xf>
    <xf numFmtId="1" fontId="37" fillId="2" borderId="20" xfId="0" applyNumberFormat="1" applyFont="1" applyFill="1" applyBorder="1" applyAlignment="1" applyProtection="1">
      <alignment horizontal="center"/>
      <protection locked="0"/>
    </xf>
    <xf numFmtId="0" fontId="33" fillId="0" borderId="2" xfId="0" applyFont="1" applyBorder="1" applyAlignment="1">
      <alignment/>
    </xf>
    <xf numFmtId="0" fontId="34" fillId="0" borderId="2" xfId="0" applyFont="1" applyBorder="1" applyAlignment="1">
      <alignment/>
    </xf>
    <xf numFmtId="1" fontId="3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6" fillId="0" borderId="2" xfId="0" applyFont="1" applyFill="1" applyBorder="1" applyAlignment="1" applyProtection="1">
      <alignment horizontal="center"/>
      <protection locked="0"/>
    </xf>
    <xf numFmtId="1" fontId="37" fillId="2" borderId="2" xfId="0" applyNumberFormat="1" applyFont="1" applyFill="1" applyBorder="1" applyAlignment="1" applyProtection="1">
      <alignment horizontal="center"/>
      <protection locked="0"/>
    </xf>
    <xf numFmtId="0" fontId="38" fillId="0" borderId="19" xfId="0" applyFont="1" applyBorder="1" applyAlignment="1">
      <alignment/>
    </xf>
    <xf numFmtId="0" fontId="33" fillId="0" borderId="20" xfId="0" applyFont="1" applyBorder="1" applyAlignment="1">
      <alignment/>
    </xf>
    <xf numFmtId="1" fontId="35" fillId="0" borderId="20" xfId="0" applyNumberFormat="1" applyFont="1" applyFill="1" applyBorder="1" applyAlignment="1" applyProtection="1">
      <alignment horizontal="center"/>
      <protection locked="0"/>
    </xf>
    <xf numFmtId="0" fontId="35" fillId="0" borderId="20" xfId="0" applyFont="1" applyFill="1" applyBorder="1" applyAlignment="1" applyProtection="1">
      <alignment horizontal="center" vertical="center"/>
      <protection locked="0"/>
    </xf>
    <xf numFmtId="0" fontId="35" fillId="0" borderId="20" xfId="23" applyFont="1" applyFill="1" applyBorder="1" applyAlignment="1" applyProtection="1">
      <alignment horizontal="center" vertical="center"/>
      <protection locked="0"/>
    </xf>
    <xf numFmtId="0" fontId="38" fillId="0" borderId="21" xfId="0" applyFont="1" applyBorder="1" applyAlignment="1">
      <alignment/>
    </xf>
    <xf numFmtId="1" fontId="35" fillId="0" borderId="2" xfId="0" applyNumberFormat="1" applyFont="1" applyFill="1" applyBorder="1" applyAlignment="1" applyProtection="1">
      <alignment horizontal="center"/>
      <protection locked="0"/>
    </xf>
    <xf numFmtId="0" fontId="35" fillId="0" borderId="2" xfId="0" applyFont="1" applyFill="1" applyBorder="1" applyAlignment="1" applyProtection="1">
      <alignment horizontal="center" vertical="center"/>
      <protection locked="0"/>
    </xf>
    <xf numFmtId="0" fontId="35" fillId="0" borderId="2" xfId="23" applyFont="1" applyFill="1" applyBorder="1" applyAlignment="1" applyProtection="1">
      <alignment horizontal="center" vertical="center"/>
      <protection locked="0"/>
    </xf>
    <xf numFmtId="0" fontId="33" fillId="0" borderId="9" xfId="0" applyFont="1" applyBorder="1" applyAlignment="1">
      <alignment/>
    </xf>
    <xf numFmtId="0" fontId="34" fillId="0" borderId="9" xfId="0" applyFont="1" applyBorder="1" applyAlignment="1">
      <alignment/>
    </xf>
    <xf numFmtId="1" fontId="35" fillId="0" borderId="9" xfId="0" applyNumberFormat="1" applyFont="1" applyFill="1" applyBorder="1" applyAlignment="1" applyProtection="1">
      <alignment horizontal="center"/>
      <protection locked="0"/>
    </xf>
    <xf numFmtId="0" fontId="35" fillId="0" borderId="9" xfId="0" applyFont="1" applyFill="1" applyBorder="1" applyAlignment="1" applyProtection="1">
      <alignment horizontal="center" vertical="center"/>
      <protection locked="0"/>
    </xf>
    <xf numFmtId="0" fontId="35" fillId="0" borderId="9" xfId="23" applyFont="1" applyFill="1" applyBorder="1" applyAlignment="1" applyProtection="1">
      <alignment horizontal="center" vertical="center"/>
      <protection locked="0"/>
    </xf>
    <xf numFmtId="0" fontId="36" fillId="0" borderId="9" xfId="0" applyFont="1" applyFill="1" applyBorder="1" applyAlignment="1" applyProtection="1">
      <alignment horizontal="center"/>
      <protection locked="0"/>
    </xf>
    <xf numFmtId="1" fontId="37" fillId="2" borderId="9" xfId="0" applyNumberFormat="1" applyFont="1" applyFill="1" applyBorder="1" applyAlignment="1" applyProtection="1">
      <alignment horizontal="center"/>
      <protection locked="0"/>
    </xf>
    <xf numFmtId="0" fontId="33" fillId="0" borderId="2" xfId="0" applyFont="1" applyBorder="1" applyAlignment="1">
      <alignment/>
    </xf>
    <xf numFmtId="1" fontId="9" fillId="2" borderId="23" xfId="0" applyNumberFormat="1" applyFont="1" applyFill="1" applyBorder="1" applyAlignment="1" applyProtection="1">
      <alignment horizontal="center"/>
      <protection locked="0"/>
    </xf>
    <xf numFmtId="1" fontId="9" fillId="2" borderId="24" xfId="0" applyNumberFormat="1" applyFont="1" applyFill="1" applyBorder="1" applyAlignment="1" applyProtection="1">
      <alignment horizontal="center"/>
      <protection locked="0"/>
    </xf>
    <xf numFmtId="1" fontId="9" fillId="2" borderId="25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1" fontId="37" fillId="2" borderId="24" xfId="0" applyNumberFormat="1" applyFont="1" applyFill="1" applyBorder="1" applyAlignment="1" applyProtection="1">
      <alignment horizontal="center"/>
      <protection locked="0"/>
    </xf>
    <xf numFmtId="0" fontId="33" fillId="0" borderId="9" xfId="0" applyFont="1" applyBorder="1" applyAlignment="1">
      <alignment/>
    </xf>
    <xf numFmtId="1" fontId="3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9" xfId="0" applyFont="1" applyFill="1" applyBorder="1" applyAlignment="1" applyProtection="1">
      <alignment horizontal="center" vertical="center" wrapText="1"/>
      <protection locked="0"/>
    </xf>
    <xf numFmtId="1" fontId="37" fillId="2" borderId="25" xfId="0" applyNumberFormat="1" applyFont="1" applyFill="1" applyBorder="1" applyAlignment="1" applyProtection="1">
      <alignment horizontal="center"/>
      <protection locked="0"/>
    </xf>
    <xf numFmtId="1" fontId="37" fillId="2" borderId="23" xfId="0" applyNumberFormat="1" applyFont="1" applyFill="1" applyBorder="1" applyAlignment="1" applyProtection="1">
      <alignment horizontal="center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1" fontId="35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1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1" fontId="3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23" applyFont="1" applyFill="1" applyBorder="1" applyAlignment="1" applyProtection="1">
      <alignment horizontal="left" vertical="center" indent="1"/>
      <protection locked="0"/>
    </xf>
    <xf numFmtId="0" fontId="8" fillId="3" borderId="31" xfId="0" applyFont="1" applyFill="1" applyBorder="1" applyAlignment="1" applyProtection="1">
      <alignment horizontal="center" vertical="center" wrapText="1"/>
      <protection locked="0"/>
    </xf>
    <xf numFmtId="0" fontId="9" fillId="0" borderId="32" xfId="23" applyFont="1" applyFill="1" applyBorder="1" applyAlignment="1" applyProtection="1">
      <alignment horizontal="left" vertical="center" indent="1"/>
      <protection locked="0"/>
    </xf>
    <xf numFmtId="0" fontId="5" fillId="3" borderId="33" xfId="0" applyFont="1" applyFill="1" applyBorder="1" applyAlignment="1" applyProtection="1">
      <alignment horizontal="center" vertical="center" wrapText="1"/>
      <protection locked="0"/>
    </xf>
    <xf numFmtId="1" fontId="14" fillId="0" borderId="1" xfId="23" applyNumberFormat="1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4" fillId="0" borderId="34" xfId="0" applyFont="1" applyFill="1" applyBorder="1" applyAlignment="1" applyProtection="1">
      <alignment horizontal="center"/>
      <protection locked="0"/>
    </xf>
    <xf numFmtId="1" fontId="9" fillId="0" borderId="34" xfId="0" applyNumberFormat="1" applyFont="1" applyFill="1" applyBorder="1" applyAlignment="1" applyProtection="1">
      <alignment horizontal="center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1" fontId="41" fillId="0" borderId="0" xfId="0" applyNumberFormat="1" applyFont="1" applyFill="1" applyAlignment="1">
      <alignment horizontal="right"/>
    </xf>
    <xf numFmtId="1" fontId="14" fillId="0" borderId="31" xfId="0" applyNumberFormat="1" applyFont="1" applyFill="1" applyBorder="1" applyAlignment="1" applyProtection="1">
      <alignment horizontal="center" vertical="center" textRotation="180" wrapText="1"/>
      <protection locked="0"/>
    </xf>
    <xf numFmtId="1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5" xfId="0" applyNumberFormat="1" applyFont="1" applyFill="1" applyBorder="1" applyAlignment="1" applyProtection="1">
      <alignment horizontal="center" vertical="center" textRotation="180" wrapText="1"/>
      <protection locked="0"/>
    </xf>
    <xf numFmtId="1" fontId="14" fillId="0" borderId="1" xfId="0" applyNumberFormat="1" applyFont="1" applyFill="1" applyBorder="1" applyAlignment="1" applyProtection="1">
      <alignment horizontal="center"/>
      <protection locked="0"/>
    </xf>
    <xf numFmtId="1" fontId="14" fillId="0" borderId="2" xfId="0" applyNumberFormat="1" applyFont="1" applyFill="1" applyBorder="1" applyAlignment="1" applyProtection="1">
      <alignment horizontal="center"/>
      <protection locked="0"/>
    </xf>
    <xf numFmtId="1" fontId="14" fillId="0" borderId="15" xfId="0" applyNumberFormat="1" applyFont="1" applyFill="1" applyBorder="1" applyAlignment="1" applyProtection="1">
      <alignment horizontal="center"/>
      <protection locked="0"/>
    </xf>
    <xf numFmtId="1" fontId="14" fillId="0" borderId="18" xfId="0" applyNumberFormat="1" applyFont="1" applyFill="1" applyBorder="1" applyAlignment="1" applyProtection="1">
      <alignment horizontal="center"/>
      <protection locked="0"/>
    </xf>
    <xf numFmtId="1" fontId="42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Alignment="1">
      <alignment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9" fillId="2" borderId="15" xfId="0" applyNumberFormat="1" applyFont="1" applyFill="1" applyBorder="1" applyAlignment="1" applyProtection="1">
      <alignment horizontal="center"/>
      <protection locked="0"/>
    </xf>
    <xf numFmtId="0" fontId="31" fillId="0" borderId="33" xfId="0" applyFont="1" applyBorder="1" applyAlignment="1" applyProtection="1">
      <alignment horizontal="center" vertical="center" wrapText="1"/>
      <protection locked="0"/>
    </xf>
    <xf numFmtId="0" fontId="31" fillId="0" borderId="27" xfId="0" applyFont="1" applyBorder="1" applyAlignment="1" applyProtection="1">
      <alignment horizontal="center" vertical="center" wrapText="1"/>
      <protection locked="0"/>
    </xf>
    <xf numFmtId="0" fontId="31" fillId="0" borderId="29" xfId="0" applyFont="1" applyBorder="1" applyAlignment="1" applyProtection="1">
      <alignment horizontal="center" vertical="center" wrapText="1"/>
      <protection locked="0"/>
    </xf>
    <xf numFmtId="0" fontId="31" fillId="0" borderId="31" xfId="0" applyFont="1" applyBorder="1" applyAlignment="1">
      <alignment/>
    </xf>
    <xf numFmtId="0" fontId="31" fillId="0" borderId="32" xfId="0" applyFont="1" applyBorder="1" applyAlignment="1">
      <alignment/>
    </xf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Border="1" applyAlignment="1">
      <alignment/>
    </xf>
    <xf numFmtId="0" fontId="9" fillId="2" borderId="18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9" xfId="24" applyFont="1" applyBorder="1" applyAlignment="1">
      <alignment horizontal="left"/>
      <protection/>
    </xf>
    <xf numFmtId="0" fontId="0" fillId="0" borderId="2" xfId="0" applyFont="1" applyBorder="1" applyAlignment="1">
      <alignment/>
    </xf>
    <xf numFmtId="0" fontId="5" fillId="5" borderId="2" xfId="0" applyFont="1" applyFill="1" applyBorder="1" applyAlignment="1">
      <alignment/>
    </xf>
    <xf numFmtId="1" fontId="42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/>
    </xf>
    <xf numFmtId="0" fontId="5" fillId="5" borderId="2" xfId="0" applyFont="1" applyFill="1" applyBorder="1" applyAlignment="1">
      <alignment/>
    </xf>
    <xf numFmtId="0" fontId="5" fillId="6" borderId="2" xfId="0" applyFont="1" applyFill="1" applyBorder="1" applyAlignment="1">
      <alignment/>
    </xf>
    <xf numFmtId="0" fontId="5" fillId="6" borderId="2" xfId="0" applyFont="1" applyFill="1" applyBorder="1" applyAlignment="1">
      <alignment/>
    </xf>
    <xf numFmtId="0" fontId="5" fillId="7" borderId="2" xfId="0" applyFont="1" applyFill="1" applyBorder="1" applyAlignment="1">
      <alignment/>
    </xf>
    <xf numFmtId="0" fontId="5" fillId="7" borderId="2" xfId="0" applyFont="1" applyFill="1" applyBorder="1" applyAlignment="1">
      <alignment/>
    </xf>
    <xf numFmtId="0" fontId="5" fillId="8" borderId="2" xfId="0" applyFont="1" applyFill="1" applyBorder="1" applyAlignment="1">
      <alignment/>
    </xf>
    <xf numFmtId="0" fontId="5" fillId="8" borderId="2" xfId="0" applyFont="1" applyFill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6" borderId="0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5" fillId="5" borderId="31" xfId="0" applyFont="1" applyFill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5" fillId="8" borderId="32" xfId="0" applyFont="1" applyFill="1" applyBorder="1" applyAlignment="1">
      <alignment/>
    </xf>
    <xf numFmtId="0" fontId="5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5" fillId="5" borderId="31" xfId="0" applyFont="1" applyFill="1" applyBorder="1" applyAlignment="1">
      <alignment/>
    </xf>
    <xf numFmtId="0" fontId="5" fillId="8" borderId="32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7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32" fillId="0" borderId="0" xfId="0" applyFont="1" applyAlignment="1">
      <alignment horizontal="left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" xfId="23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1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4" fillId="0" borderId="0" xfId="0" applyFont="1" applyAlignment="1">
      <alignment/>
    </xf>
    <xf numFmtId="0" fontId="45" fillId="4" borderId="33" xfId="0" applyFont="1" applyFill="1" applyBorder="1" applyAlignment="1" applyProtection="1">
      <alignment horizontal="center" vertical="center" wrapText="1"/>
      <protection locked="0"/>
    </xf>
    <xf numFmtId="0" fontId="45" fillId="4" borderId="26" xfId="0" applyFont="1" applyFill="1" applyBorder="1" applyAlignment="1">
      <alignment horizontal="left" indent="2"/>
    </xf>
    <xf numFmtId="0" fontId="45" fillId="4" borderId="27" xfId="0" applyFont="1" applyFill="1" applyBorder="1" applyAlignment="1" applyProtection="1">
      <alignment horizontal="center" vertical="center" wrapText="1"/>
      <protection locked="0"/>
    </xf>
    <xf numFmtId="0" fontId="45" fillId="4" borderId="28" xfId="0" applyFont="1" applyFill="1" applyBorder="1" applyAlignment="1">
      <alignment horizontal="left" indent="2"/>
    </xf>
    <xf numFmtId="0" fontId="45" fillId="4" borderId="29" xfId="0" applyFont="1" applyFill="1" applyBorder="1" applyAlignment="1" applyProtection="1">
      <alignment horizontal="center" vertical="center" wrapText="1"/>
      <protection locked="0"/>
    </xf>
    <xf numFmtId="0" fontId="45" fillId="4" borderId="30" xfId="0" applyFont="1" applyFill="1" applyBorder="1" applyAlignment="1">
      <alignment horizontal="left" indent="2"/>
    </xf>
    <xf numFmtId="0" fontId="8" fillId="0" borderId="33" xfId="23" applyFont="1" applyFill="1" applyBorder="1" applyAlignment="1" applyProtection="1">
      <alignment horizontal="left" vertical="center" indent="1"/>
      <protection locked="0"/>
    </xf>
    <xf numFmtId="0" fontId="27" fillId="4" borderId="26" xfId="23" applyFont="1" applyFill="1" applyBorder="1" applyAlignment="1" applyProtection="1">
      <alignment horizontal="center" vertical="center"/>
      <protection locked="0"/>
    </xf>
    <xf numFmtId="0" fontId="8" fillId="0" borderId="27" xfId="23" applyFont="1" applyFill="1" applyBorder="1" applyAlignment="1" applyProtection="1">
      <alignment horizontal="left" vertical="center" indent="1"/>
      <protection locked="0"/>
    </xf>
    <xf numFmtId="0" fontId="27" fillId="4" borderId="28" xfId="0" applyFont="1" applyFill="1" applyBorder="1" applyAlignment="1" applyProtection="1">
      <alignment horizontal="center"/>
      <protection locked="0"/>
    </xf>
    <xf numFmtId="0" fontId="8" fillId="0" borderId="29" xfId="23" applyFont="1" applyFill="1" applyBorder="1" applyAlignment="1" applyProtection="1">
      <alignment horizontal="left" vertical="center" indent="1"/>
      <protection locked="0"/>
    </xf>
    <xf numFmtId="0" fontId="27" fillId="4" borderId="30" xfId="23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1" fontId="6" fillId="0" borderId="28" xfId="0" applyNumberFormat="1" applyFont="1" applyFill="1" applyBorder="1" applyAlignment="1" applyProtection="1">
      <alignment horizontal="center"/>
      <protection locked="0"/>
    </xf>
    <xf numFmtId="1" fontId="6" fillId="0" borderId="3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" fontId="28" fillId="3" borderId="26" xfId="0" applyNumberFormat="1" applyFont="1" applyFill="1" applyBorder="1" applyAlignment="1" applyProtection="1">
      <alignment horizontal="center" vertical="center" textRotation="180" wrapText="1"/>
      <protection locked="0"/>
    </xf>
    <xf numFmtId="1" fontId="14" fillId="0" borderId="9" xfId="23" applyNumberFormat="1" applyFont="1" applyFill="1" applyBorder="1" applyAlignment="1" applyProtection="1">
      <alignment horizontal="center"/>
      <protection locked="0"/>
    </xf>
    <xf numFmtId="0" fontId="0" fillId="0" borderId="0" xfId="24">
      <alignment/>
      <protection/>
    </xf>
    <xf numFmtId="0" fontId="13" fillId="0" borderId="0" xfId="24" applyFont="1" applyFill="1" applyAlignment="1">
      <alignment horizontal="left"/>
      <protection/>
    </xf>
    <xf numFmtId="0" fontId="46" fillId="0" borderId="0" xfId="24" applyFont="1" applyFill="1" applyAlignment="1">
      <alignment horizontal="left"/>
      <protection/>
    </xf>
    <xf numFmtId="0" fontId="0" fillId="0" borderId="0" xfId="24" applyAlignment="1">
      <alignment horizontal="left"/>
      <protection/>
    </xf>
    <xf numFmtId="0" fontId="0" fillId="0" borderId="40" xfId="24" applyFont="1" applyBorder="1" applyAlignment="1">
      <alignment horizontal="left"/>
      <protection/>
    </xf>
    <xf numFmtId="0" fontId="0" fillId="0" borderId="41" xfId="24" applyBorder="1">
      <alignment/>
      <protection/>
    </xf>
    <xf numFmtId="0" fontId="31" fillId="0" borderId="42" xfId="24" applyFont="1" applyBorder="1" applyAlignment="1">
      <alignment horizontal="left"/>
      <protection/>
    </xf>
    <xf numFmtId="0" fontId="0" fillId="0" borderId="15" xfId="24" applyBorder="1">
      <alignment/>
      <protection/>
    </xf>
    <xf numFmtId="0" fontId="31" fillId="0" borderId="43" xfId="24" applyFont="1" applyBorder="1" applyAlignment="1">
      <alignment horizontal="left"/>
      <protection/>
    </xf>
    <xf numFmtId="0" fontId="47" fillId="9" borderId="15" xfId="24" applyFont="1" applyFill="1" applyBorder="1">
      <alignment/>
      <protection/>
    </xf>
    <xf numFmtId="0" fontId="5" fillId="0" borderId="15" xfId="24" applyFont="1" applyBorder="1">
      <alignment/>
      <protection/>
    </xf>
    <xf numFmtId="0" fontId="0" fillId="0" borderId="44" xfId="24" applyFont="1" applyBorder="1" applyAlignment="1">
      <alignment horizontal="left"/>
      <protection/>
    </xf>
    <xf numFmtId="0" fontId="0" fillId="0" borderId="45" xfId="24" applyBorder="1">
      <alignment/>
      <protection/>
    </xf>
    <xf numFmtId="0" fontId="31" fillId="0" borderId="46" xfId="24" applyFont="1" applyBorder="1" applyAlignment="1">
      <alignment horizontal="left"/>
      <protection/>
    </xf>
    <xf numFmtId="0" fontId="0" fillId="0" borderId="40" xfId="24" applyBorder="1" applyAlignment="1">
      <alignment horizontal="left"/>
      <protection/>
    </xf>
    <xf numFmtId="0" fontId="46" fillId="0" borderId="0" xfId="24" applyFont="1">
      <alignment/>
      <protection/>
    </xf>
    <xf numFmtId="0" fontId="0" fillId="0" borderId="0" xfId="24" applyAlignment="1">
      <alignment horizontal="center"/>
      <protection/>
    </xf>
    <xf numFmtId="0" fontId="0" fillId="0" borderId="39" xfId="24" applyBorder="1" applyAlignment="1">
      <alignment horizontal="left"/>
      <protection/>
    </xf>
    <xf numFmtId="0" fontId="5" fillId="6" borderId="47" xfId="24" applyFont="1" applyFill="1" applyBorder="1">
      <alignment/>
      <protection/>
    </xf>
    <xf numFmtId="0" fontId="5" fillId="10" borderId="47" xfId="24" applyFont="1" applyFill="1" applyBorder="1">
      <alignment/>
      <protection/>
    </xf>
    <xf numFmtId="0" fontId="0" fillId="6" borderId="0" xfId="24" applyFill="1">
      <alignment/>
      <protection/>
    </xf>
    <xf numFmtId="0" fontId="0" fillId="0" borderId="44" xfId="24" applyBorder="1" applyAlignment="1">
      <alignment horizontal="left"/>
      <protection/>
    </xf>
    <xf numFmtId="0" fontId="0" fillId="10" borderId="0" xfId="24" applyFill="1">
      <alignment/>
      <protection/>
    </xf>
    <xf numFmtId="0" fontId="0" fillId="5" borderId="0" xfId="24" applyFill="1">
      <alignment/>
      <protection/>
    </xf>
    <xf numFmtId="0" fontId="0" fillId="0" borderId="0" xfId="24" applyAlignment="1">
      <alignment/>
      <protection/>
    </xf>
    <xf numFmtId="0" fontId="0" fillId="8" borderId="0" xfId="24" applyFill="1">
      <alignment/>
      <protection/>
    </xf>
    <xf numFmtId="0" fontId="0" fillId="0" borderId="41" xfId="24" applyBorder="1" applyAlignment="1">
      <alignment/>
      <protection/>
    </xf>
    <xf numFmtId="0" fontId="0" fillId="0" borderId="15" xfId="24" applyBorder="1" applyAlignment="1">
      <alignment/>
      <protection/>
    </xf>
    <xf numFmtId="0" fontId="0" fillId="0" borderId="45" xfId="24" applyBorder="1" applyAlignment="1">
      <alignment/>
      <protection/>
    </xf>
    <xf numFmtId="0" fontId="5" fillId="5" borderId="47" xfId="24" applyFont="1" applyFill="1" applyBorder="1">
      <alignment/>
      <protection/>
    </xf>
    <xf numFmtId="0" fontId="5" fillId="8" borderId="47" xfId="24" applyFont="1" applyFill="1" applyBorder="1">
      <alignment/>
      <protection/>
    </xf>
    <xf numFmtId="0" fontId="16" fillId="0" borderId="8" xfId="26" applyFont="1" applyBorder="1">
      <alignment/>
      <protection/>
    </xf>
    <xf numFmtId="0" fontId="13" fillId="0" borderId="48" xfId="0" applyFont="1" applyFill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27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31" xfId="0" applyFont="1" applyFill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8" fillId="9" borderId="0" xfId="24" applyFont="1" applyFill="1" applyAlignment="1">
      <alignment/>
      <protection/>
    </xf>
    <xf numFmtId="0" fontId="49" fillId="9" borderId="0" xfId="0" applyFont="1" applyFill="1" applyAlignment="1">
      <alignment/>
    </xf>
    <xf numFmtId="0" fontId="0" fillId="0" borderId="0" xfId="0" applyAlignment="1">
      <alignment/>
    </xf>
    <xf numFmtId="0" fontId="40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Storm1000-entries" xfId="21"/>
    <cellStyle name="Normal_christmas open registracija" xfId="22"/>
    <cellStyle name="Normal_KLIENTI" xfId="23"/>
    <cellStyle name="Normal_rotation in final" xfId="24"/>
    <cellStyle name="Normal_Sheet1" xfId="25"/>
    <cellStyle name="Normal_Storm1000-entrie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9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13</xdr:row>
      <xdr:rowOff>0</xdr:rowOff>
    </xdr:from>
    <xdr:to>
      <xdr:col>6</xdr:col>
      <xdr:colOff>209550</xdr:colOff>
      <xdr:row>18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609975"/>
          <a:ext cx="1476375" cy="8191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247650</xdr:colOff>
      <xdr:row>13</xdr:row>
      <xdr:rowOff>19050</xdr:rowOff>
    </xdr:from>
    <xdr:to>
      <xdr:col>2</xdr:col>
      <xdr:colOff>828675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629025"/>
          <a:ext cx="1562100" cy="8667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1447800</xdr:colOff>
      <xdr:row>13</xdr:row>
      <xdr:rowOff>9525</xdr:rowOff>
    </xdr:from>
    <xdr:to>
      <xdr:col>4</xdr:col>
      <xdr:colOff>28575</xdr:colOff>
      <xdr:row>18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3619500"/>
          <a:ext cx="1400175" cy="8286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</xdr:colOff>
      <xdr:row>0</xdr:row>
      <xdr:rowOff>47625</xdr:rowOff>
    </xdr:from>
    <xdr:to>
      <xdr:col>5</xdr:col>
      <xdr:colOff>295275</xdr:colOff>
      <xdr:row>0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" y="47625"/>
          <a:ext cx="4810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1</xdr:row>
      <xdr:rowOff>133350</xdr:rowOff>
    </xdr:from>
    <xdr:to>
      <xdr:col>3</xdr:col>
      <xdr:colOff>209550</xdr:colOff>
      <xdr:row>3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428625" y="1000125"/>
          <a:ext cx="2933700" cy="400050"/>
        </a:xfrm>
        <a:prstGeom prst="ribbon2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TOP 8</a:t>
          </a:r>
        </a:p>
      </xdr:txBody>
    </xdr:sp>
    <xdr:clientData/>
  </xdr:twoCellAnchor>
  <xdr:twoCellAnchor>
    <xdr:from>
      <xdr:col>3</xdr:col>
      <xdr:colOff>133350</xdr:colOff>
      <xdr:row>6</xdr:row>
      <xdr:rowOff>190500</xdr:rowOff>
    </xdr:from>
    <xdr:to>
      <xdr:col>6</xdr:col>
      <xdr:colOff>571500</xdr:colOff>
      <xdr:row>8</xdr:row>
      <xdr:rowOff>180975</xdr:rowOff>
    </xdr:to>
    <xdr:sp>
      <xdr:nvSpPr>
        <xdr:cNvPr id="6" name="AutoShape 7"/>
        <xdr:cNvSpPr>
          <a:spLocks/>
        </xdr:cNvSpPr>
      </xdr:nvSpPr>
      <xdr:spPr>
        <a:xfrm>
          <a:off x="3286125" y="2152650"/>
          <a:ext cx="2962275" cy="504825"/>
        </a:xfrm>
        <a:prstGeom prst="ribbon2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Best games in qualif.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276475" y="0"/>
          <a:ext cx="1714500" cy="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142875</xdr:colOff>
      <xdr:row>0</xdr:row>
      <xdr:rowOff>0</xdr:rowOff>
    </xdr:from>
    <xdr:to>
      <xdr:col>11</xdr:col>
      <xdr:colOff>342900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4133850" y="0"/>
          <a:ext cx="2828925" cy="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 rot="16200000">
          <a:off x="9163050" y="0"/>
          <a:ext cx="447675" cy="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371475</xdr:colOff>
      <xdr:row>0</xdr:row>
      <xdr:rowOff>142875</xdr:rowOff>
    </xdr:from>
    <xdr:to>
      <xdr:col>13</xdr:col>
      <xdr:colOff>76200</xdr:colOff>
      <xdr:row>0</xdr:row>
      <xdr:rowOff>809625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91350" y="142875"/>
          <a:ext cx="1228725" cy="666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428625</xdr:colOff>
      <xdr:row>0</xdr:row>
      <xdr:rowOff>142875</xdr:rowOff>
    </xdr:from>
    <xdr:to>
      <xdr:col>11</xdr:col>
      <xdr:colOff>276225</xdr:colOff>
      <xdr:row>0</xdr:row>
      <xdr:rowOff>809625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34050" y="142875"/>
          <a:ext cx="1162050" cy="666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190500</xdr:colOff>
      <xdr:row>0</xdr:row>
      <xdr:rowOff>152400</xdr:rowOff>
    </xdr:from>
    <xdr:to>
      <xdr:col>15</xdr:col>
      <xdr:colOff>352425</xdr:colOff>
      <xdr:row>0</xdr:row>
      <xdr:rowOff>819150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34375" y="152400"/>
          <a:ext cx="1181100" cy="666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104775</xdr:colOff>
      <xdr:row>0</xdr:row>
      <xdr:rowOff>9525</xdr:rowOff>
    </xdr:from>
    <xdr:to>
      <xdr:col>7</xdr:col>
      <xdr:colOff>47625</xdr:colOff>
      <xdr:row>0</xdr:row>
      <xdr:rowOff>819150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9525"/>
          <a:ext cx="4810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19</xdr:row>
      <xdr:rowOff>85725</xdr:rowOff>
    </xdr:from>
    <xdr:to>
      <xdr:col>9</xdr:col>
      <xdr:colOff>133350</xdr:colOff>
      <xdr:row>25</xdr:row>
      <xdr:rowOff>47625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57625" y="5953125"/>
          <a:ext cx="2019300" cy="10763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19</xdr:row>
      <xdr:rowOff>85725</xdr:rowOff>
    </xdr:from>
    <xdr:to>
      <xdr:col>3</xdr:col>
      <xdr:colOff>733425</xdr:colOff>
      <xdr:row>25</xdr:row>
      <xdr:rowOff>47625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953125"/>
          <a:ext cx="1905000" cy="10763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76200</xdr:colOff>
      <xdr:row>19</xdr:row>
      <xdr:rowOff>57150</xdr:rowOff>
    </xdr:from>
    <xdr:to>
      <xdr:col>15</xdr:col>
      <xdr:colOff>47625</xdr:colOff>
      <xdr:row>25</xdr:row>
      <xdr:rowOff>19050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67575" y="5924550"/>
          <a:ext cx="1943100" cy="10763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276475" y="0"/>
          <a:ext cx="1714500" cy="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142875</xdr:colOff>
      <xdr:row>0</xdr:row>
      <xdr:rowOff>0</xdr:rowOff>
    </xdr:from>
    <xdr:to>
      <xdr:col>11</xdr:col>
      <xdr:colOff>342900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4133850" y="0"/>
          <a:ext cx="2828925" cy="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 rot="16200000">
          <a:off x="9163050" y="0"/>
          <a:ext cx="447675" cy="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371475</xdr:colOff>
      <xdr:row>0</xdr:row>
      <xdr:rowOff>142875</xdr:rowOff>
    </xdr:from>
    <xdr:to>
      <xdr:col>13</xdr:col>
      <xdr:colOff>76200</xdr:colOff>
      <xdr:row>0</xdr:row>
      <xdr:rowOff>809625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91350" y="142875"/>
          <a:ext cx="1228725" cy="666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428625</xdr:colOff>
      <xdr:row>0</xdr:row>
      <xdr:rowOff>142875</xdr:rowOff>
    </xdr:from>
    <xdr:to>
      <xdr:col>11</xdr:col>
      <xdr:colOff>276225</xdr:colOff>
      <xdr:row>0</xdr:row>
      <xdr:rowOff>809625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34050" y="142875"/>
          <a:ext cx="1162050" cy="666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190500</xdr:colOff>
      <xdr:row>0</xdr:row>
      <xdr:rowOff>152400</xdr:rowOff>
    </xdr:from>
    <xdr:to>
      <xdr:col>15</xdr:col>
      <xdr:colOff>352425</xdr:colOff>
      <xdr:row>0</xdr:row>
      <xdr:rowOff>819150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34375" y="152400"/>
          <a:ext cx="1181100" cy="666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104775</xdr:colOff>
      <xdr:row>0</xdr:row>
      <xdr:rowOff>9525</xdr:rowOff>
    </xdr:from>
    <xdr:to>
      <xdr:col>7</xdr:col>
      <xdr:colOff>47625</xdr:colOff>
      <xdr:row>0</xdr:row>
      <xdr:rowOff>819150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9525"/>
          <a:ext cx="4810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17</xdr:row>
      <xdr:rowOff>152400</xdr:rowOff>
    </xdr:from>
    <xdr:to>
      <xdr:col>9</xdr:col>
      <xdr:colOff>295275</xdr:colOff>
      <xdr:row>23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19550" y="5695950"/>
          <a:ext cx="2019300" cy="10763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152400</xdr:colOff>
      <xdr:row>17</xdr:row>
      <xdr:rowOff>152400</xdr:rowOff>
    </xdr:from>
    <xdr:to>
      <xdr:col>3</xdr:col>
      <xdr:colOff>885825</xdr:colOff>
      <xdr:row>23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5695950"/>
          <a:ext cx="1905000" cy="10763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228600</xdr:colOff>
      <xdr:row>17</xdr:row>
      <xdr:rowOff>123825</xdr:rowOff>
    </xdr:from>
    <xdr:to>
      <xdr:col>15</xdr:col>
      <xdr:colOff>200025</xdr:colOff>
      <xdr:row>23</xdr:row>
      <xdr:rowOff>85725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9975" y="5667375"/>
          <a:ext cx="1943100" cy="10763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276475" y="0"/>
          <a:ext cx="1714500" cy="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142875</xdr:colOff>
      <xdr:row>0</xdr:row>
      <xdr:rowOff>0</xdr:rowOff>
    </xdr:from>
    <xdr:to>
      <xdr:col>11</xdr:col>
      <xdr:colOff>342900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4133850" y="0"/>
          <a:ext cx="2828925" cy="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 rot="16200000">
          <a:off x="9096375" y="0"/>
          <a:ext cx="476250" cy="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371475</xdr:colOff>
      <xdr:row>0</xdr:row>
      <xdr:rowOff>142875</xdr:rowOff>
    </xdr:from>
    <xdr:to>
      <xdr:col>13</xdr:col>
      <xdr:colOff>76200</xdr:colOff>
      <xdr:row>0</xdr:row>
      <xdr:rowOff>809625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91350" y="142875"/>
          <a:ext cx="1228725" cy="666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428625</xdr:colOff>
      <xdr:row>0</xdr:row>
      <xdr:rowOff>142875</xdr:rowOff>
    </xdr:from>
    <xdr:to>
      <xdr:col>11</xdr:col>
      <xdr:colOff>276225</xdr:colOff>
      <xdr:row>0</xdr:row>
      <xdr:rowOff>809625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34050" y="142875"/>
          <a:ext cx="1162050" cy="666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190500</xdr:colOff>
      <xdr:row>0</xdr:row>
      <xdr:rowOff>152400</xdr:rowOff>
    </xdr:from>
    <xdr:to>
      <xdr:col>15</xdr:col>
      <xdr:colOff>419100</xdr:colOff>
      <xdr:row>0</xdr:row>
      <xdr:rowOff>819150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34375" y="152400"/>
          <a:ext cx="1181100" cy="666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104775</xdr:colOff>
      <xdr:row>0</xdr:row>
      <xdr:rowOff>9525</xdr:rowOff>
    </xdr:from>
    <xdr:to>
      <xdr:col>7</xdr:col>
      <xdr:colOff>47625</xdr:colOff>
      <xdr:row>0</xdr:row>
      <xdr:rowOff>819150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9525"/>
          <a:ext cx="4810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29</xdr:row>
      <xdr:rowOff>152400</xdr:rowOff>
    </xdr:from>
    <xdr:to>
      <xdr:col>9</xdr:col>
      <xdr:colOff>295275</xdr:colOff>
      <xdr:row>35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19550" y="8782050"/>
          <a:ext cx="2019300" cy="10763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152400</xdr:colOff>
      <xdr:row>29</xdr:row>
      <xdr:rowOff>152400</xdr:rowOff>
    </xdr:from>
    <xdr:to>
      <xdr:col>3</xdr:col>
      <xdr:colOff>885825</xdr:colOff>
      <xdr:row>35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8782050"/>
          <a:ext cx="1905000" cy="10763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228600</xdr:colOff>
      <xdr:row>29</xdr:row>
      <xdr:rowOff>123825</xdr:rowOff>
    </xdr:from>
    <xdr:to>
      <xdr:col>15</xdr:col>
      <xdr:colOff>266700</xdr:colOff>
      <xdr:row>35</xdr:row>
      <xdr:rowOff>85725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9975" y="8753475"/>
          <a:ext cx="1943100" cy="10763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1104900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838325" y="0"/>
          <a:ext cx="1781175" cy="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342900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3762375" y="0"/>
          <a:ext cx="904875" cy="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 rot="16200000">
          <a:off x="5848350" y="0"/>
          <a:ext cx="0" cy="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28575</xdr:colOff>
      <xdr:row>14</xdr:row>
      <xdr:rowOff>200025</xdr:rowOff>
    </xdr:from>
    <xdr:to>
      <xdr:col>11</xdr:col>
      <xdr:colOff>142875</xdr:colOff>
      <xdr:row>18</xdr:row>
      <xdr:rowOff>238125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86525" y="4448175"/>
          <a:ext cx="1943100" cy="10668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28575</xdr:colOff>
      <xdr:row>9</xdr:row>
      <xdr:rowOff>38100</xdr:rowOff>
    </xdr:from>
    <xdr:to>
      <xdr:col>11</xdr:col>
      <xdr:colOff>114300</xdr:colOff>
      <xdr:row>13</xdr:row>
      <xdr:rowOff>114300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86525" y="3000375"/>
          <a:ext cx="1914525" cy="11049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28575</xdr:colOff>
      <xdr:row>3</xdr:row>
      <xdr:rowOff>28575</xdr:rowOff>
    </xdr:from>
    <xdr:to>
      <xdr:col>11</xdr:col>
      <xdr:colOff>142875</xdr:colOff>
      <xdr:row>7</xdr:row>
      <xdr:rowOff>104775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86525" y="1447800"/>
          <a:ext cx="1943100" cy="11049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142875</xdr:colOff>
      <xdr:row>18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38100" y="619125"/>
          <a:ext cx="104775" cy="3048000"/>
        </a:xfrm>
        <a:prstGeom prst="upDown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38</xdr:row>
      <xdr:rowOff>38100</xdr:rowOff>
    </xdr:from>
    <xdr:to>
      <xdr:col>0</xdr:col>
      <xdr:colOff>161925</xdr:colOff>
      <xdr:row>54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57150" y="7486650"/>
          <a:ext cx="104775" cy="3048000"/>
        </a:xfrm>
        <a:prstGeom prst="upDown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438150</xdr:colOff>
      <xdr:row>16</xdr:row>
      <xdr:rowOff>85725</xdr:rowOff>
    </xdr:from>
    <xdr:to>
      <xdr:col>13</xdr:col>
      <xdr:colOff>114300</xdr:colOff>
      <xdr:row>22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3333750"/>
          <a:ext cx="1943100" cy="10668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438150</xdr:colOff>
      <xdr:row>8</xdr:row>
      <xdr:rowOff>161925</xdr:rowOff>
    </xdr:from>
    <xdr:to>
      <xdr:col>13</xdr:col>
      <xdr:colOff>85725</xdr:colOff>
      <xdr:row>14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1885950"/>
          <a:ext cx="1914525" cy="11049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438150</xdr:colOff>
      <xdr:row>0</xdr:row>
      <xdr:rowOff>276225</xdr:rowOff>
    </xdr:from>
    <xdr:to>
      <xdr:col>13</xdr:col>
      <xdr:colOff>114300</xdr:colOff>
      <xdr:row>6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276225"/>
          <a:ext cx="1943100" cy="11620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0</xdr:row>
      <xdr:rowOff>0</xdr:rowOff>
    </xdr:from>
    <xdr:to>
      <xdr:col>12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8677275" y="0"/>
          <a:ext cx="361950" cy="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142875</xdr:colOff>
      <xdr:row>0</xdr:row>
      <xdr:rowOff>0</xdr:rowOff>
    </xdr:from>
    <xdr:to>
      <xdr:col>14</xdr:col>
      <xdr:colOff>342900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9182100" y="0"/>
          <a:ext cx="952500" cy="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 rot="16200000">
          <a:off x="11077575" y="0"/>
          <a:ext cx="0" cy="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0</xdr:row>
      <xdr:rowOff>9525</xdr:rowOff>
    </xdr:from>
    <xdr:to>
      <xdr:col>15</xdr:col>
      <xdr:colOff>409575</xdr:colOff>
      <xdr:row>0</xdr:row>
      <xdr:rowOff>828675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00725" y="9525"/>
          <a:ext cx="4810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123825</xdr:colOff>
      <xdr:row>18</xdr:row>
      <xdr:rowOff>228600</xdr:rowOff>
    </xdr:from>
    <xdr:to>
      <xdr:col>16</xdr:col>
      <xdr:colOff>438150</xdr:colOff>
      <xdr:row>22</xdr:row>
      <xdr:rowOff>238125</xdr:rowOff>
    </xdr:to>
    <xdr:sp>
      <xdr:nvSpPr>
        <xdr:cNvPr id="10" name="AutoShape 13"/>
        <xdr:cNvSpPr>
          <a:spLocks/>
        </xdr:cNvSpPr>
      </xdr:nvSpPr>
      <xdr:spPr>
        <a:xfrm>
          <a:off x="11201400" y="5591175"/>
          <a:ext cx="314325" cy="1019175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14</xdr:row>
      <xdr:rowOff>0</xdr:rowOff>
    </xdr:from>
    <xdr:to>
      <xdr:col>16</xdr:col>
      <xdr:colOff>428625</xdr:colOff>
      <xdr:row>17</xdr:row>
      <xdr:rowOff>247650</xdr:rowOff>
    </xdr:to>
    <xdr:sp>
      <xdr:nvSpPr>
        <xdr:cNvPr id="11" name="AutoShape 14"/>
        <xdr:cNvSpPr>
          <a:spLocks/>
        </xdr:cNvSpPr>
      </xdr:nvSpPr>
      <xdr:spPr>
        <a:xfrm>
          <a:off x="11191875" y="4333875"/>
          <a:ext cx="314325" cy="1019175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9</xdr:row>
      <xdr:rowOff>28575</xdr:rowOff>
    </xdr:from>
    <xdr:to>
      <xdr:col>16</xdr:col>
      <xdr:colOff>428625</xdr:colOff>
      <xdr:row>13</xdr:row>
      <xdr:rowOff>19050</xdr:rowOff>
    </xdr:to>
    <xdr:sp>
      <xdr:nvSpPr>
        <xdr:cNvPr id="12" name="AutoShape 15"/>
        <xdr:cNvSpPr>
          <a:spLocks/>
        </xdr:cNvSpPr>
      </xdr:nvSpPr>
      <xdr:spPr>
        <a:xfrm>
          <a:off x="11191875" y="3124200"/>
          <a:ext cx="314325" cy="99060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3</xdr:row>
      <xdr:rowOff>190500</xdr:rowOff>
    </xdr:from>
    <xdr:to>
      <xdr:col>16</xdr:col>
      <xdr:colOff>390525</xdr:colOff>
      <xdr:row>8</xdr:row>
      <xdr:rowOff>47625</xdr:rowOff>
    </xdr:to>
    <xdr:sp>
      <xdr:nvSpPr>
        <xdr:cNvPr id="13" name="AutoShape 16"/>
        <xdr:cNvSpPr>
          <a:spLocks/>
        </xdr:cNvSpPr>
      </xdr:nvSpPr>
      <xdr:spPr>
        <a:xfrm>
          <a:off x="11153775" y="1714500"/>
          <a:ext cx="314325" cy="11620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381000</xdr:colOff>
      <xdr:row>3</xdr:row>
      <xdr:rowOff>257175</xdr:rowOff>
    </xdr:from>
    <xdr:to>
      <xdr:col>20</xdr:col>
      <xdr:colOff>819150</xdr:colOff>
      <xdr:row>23</xdr:row>
      <xdr:rowOff>0</xdr:rowOff>
    </xdr:to>
    <xdr:sp>
      <xdr:nvSpPr>
        <xdr:cNvPr id="14" name="AutoShape 18"/>
        <xdr:cNvSpPr>
          <a:spLocks/>
        </xdr:cNvSpPr>
      </xdr:nvSpPr>
      <xdr:spPr>
        <a:xfrm>
          <a:off x="13973175" y="1781175"/>
          <a:ext cx="438150" cy="4848225"/>
        </a:xfrm>
        <a:prstGeom prst="rightBrace">
          <a:avLst>
            <a:gd name="adj1" fmla="val -44629"/>
            <a:gd name="adj2" fmla="val 1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266700</xdr:colOff>
      <xdr:row>1</xdr:row>
      <xdr:rowOff>9525</xdr:rowOff>
    </xdr:from>
    <xdr:to>
      <xdr:col>25</xdr:col>
      <xdr:colOff>190500</xdr:colOff>
      <xdr:row>1</xdr:row>
      <xdr:rowOff>390525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487900" y="904875"/>
          <a:ext cx="695325" cy="3810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95250</xdr:colOff>
      <xdr:row>1</xdr:row>
      <xdr:rowOff>9525</xdr:rowOff>
    </xdr:from>
    <xdr:to>
      <xdr:col>28</xdr:col>
      <xdr:colOff>28575</xdr:colOff>
      <xdr:row>1</xdr:row>
      <xdr:rowOff>390525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468975" y="904875"/>
          <a:ext cx="742950" cy="3810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28</xdr:col>
      <xdr:colOff>190500</xdr:colOff>
      <xdr:row>0</xdr:row>
      <xdr:rowOff>885825</xdr:rowOff>
    </xdr:from>
    <xdr:to>
      <xdr:col>28</xdr:col>
      <xdr:colOff>866775</xdr:colOff>
      <xdr:row>1</xdr:row>
      <xdr:rowOff>390525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373850" y="885825"/>
          <a:ext cx="676275" cy="4000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333375</xdr:colOff>
      <xdr:row>0</xdr:row>
      <xdr:rowOff>38100</xdr:rowOff>
    </xdr:from>
    <xdr:to>
      <xdr:col>28</xdr:col>
      <xdr:colOff>533400</xdr:colOff>
      <xdr:row>0</xdr:row>
      <xdr:rowOff>828675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87600" y="38100"/>
          <a:ext cx="462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190500</xdr:colOff>
      <xdr:row>8</xdr:row>
      <xdr:rowOff>47625</xdr:rowOff>
    </xdr:from>
    <xdr:to>
      <xdr:col>30</xdr:col>
      <xdr:colOff>228600</xdr:colOff>
      <xdr:row>18</xdr:row>
      <xdr:rowOff>190500</xdr:rowOff>
    </xdr:to>
    <xdr:sp>
      <xdr:nvSpPr>
        <xdr:cNvPr id="19" name="AutoShape 23"/>
        <xdr:cNvSpPr>
          <a:spLocks/>
        </xdr:cNvSpPr>
      </xdr:nvSpPr>
      <xdr:spPr>
        <a:xfrm>
          <a:off x="20250150" y="2876550"/>
          <a:ext cx="647700" cy="2676525"/>
        </a:xfrm>
        <a:prstGeom prst="notchedRightArrow">
          <a:avLst>
            <a:gd name="adj1" fmla="val 8824"/>
            <a:gd name="adj2" fmla="val -13462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33</xdr:col>
      <xdr:colOff>200025</xdr:colOff>
      <xdr:row>0</xdr:row>
      <xdr:rowOff>866775</xdr:rowOff>
    </xdr:from>
    <xdr:to>
      <xdr:col>35</xdr:col>
      <xdr:colOff>161925</xdr:colOff>
      <xdr:row>1</xdr:row>
      <xdr:rowOff>400050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031575" y="866775"/>
          <a:ext cx="781050" cy="4286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35</xdr:col>
      <xdr:colOff>276225</xdr:colOff>
      <xdr:row>0</xdr:row>
      <xdr:rowOff>866775</xdr:rowOff>
    </xdr:from>
    <xdr:to>
      <xdr:col>37</xdr:col>
      <xdr:colOff>295275</xdr:colOff>
      <xdr:row>1</xdr:row>
      <xdr:rowOff>400050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926925" y="866775"/>
          <a:ext cx="828675" cy="4286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38</xdr:col>
      <xdr:colOff>0</xdr:colOff>
      <xdr:row>0</xdr:row>
      <xdr:rowOff>847725</xdr:rowOff>
    </xdr:from>
    <xdr:to>
      <xdr:col>38</xdr:col>
      <xdr:colOff>752475</xdr:colOff>
      <xdr:row>1</xdr:row>
      <xdr:rowOff>400050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869900" y="847725"/>
          <a:ext cx="752475" cy="4476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31</xdr:col>
      <xdr:colOff>333375</xdr:colOff>
      <xdr:row>0</xdr:row>
      <xdr:rowOff>38100</xdr:rowOff>
    </xdr:from>
    <xdr:to>
      <xdr:col>38</xdr:col>
      <xdr:colOff>371475</xdr:colOff>
      <xdr:row>0</xdr:row>
      <xdr:rowOff>828675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612225" y="38100"/>
          <a:ext cx="462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4" name="Group 28"/>
        <xdr:cNvGrpSpPr>
          <a:grpSpLocks/>
        </xdr:cNvGrpSpPr>
      </xdr:nvGrpSpPr>
      <xdr:grpSpPr>
        <a:xfrm>
          <a:off x="1762125" y="0"/>
          <a:ext cx="0" cy="0"/>
          <a:chOff x="631" y="1313"/>
          <a:chExt cx="224" cy="115"/>
        </a:xfrm>
        <a:solidFill>
          <a:srgbClr val="FFFFFF"/>
        </a:solidFill>
      </xdr:grpSpPr>
      <xdr:pic>
        <xdr:nvPicPr>
          <xdr:cNvPr id="25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" name="Picture 3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342900</xdr:colOff>
      <xdr:row>0</xdr:row>
      <xdr:rowOff>0</xdr:rowOff>
    </xdr:to>
    <xdr:grpSp>
      <xdr:nvGrpSpPr>
        <xdr:cNvPr id="27" name="Group 31"/>
        <xdr:cNvGrpSpPr>
          <a:grpSpLocks/>
        </xdr:cNvGrpSpPr>
      </xdr:nvGrpSpPr>
      <xdr:grpSpPr>
        <a:xfrm>
          <a:off x="1762125" y="0"/>
          <a:ext cx="695325" cy="0"/>
          <a:chOff x="821" y="757"/>
          <a:chExt cx="248" cy="156"/>
        </a:xfrm>
        <a:solidFill>
          <a:srgbClr val="FFFFFF"/>
        </a:solidFill>
      </xdr:grpSpPr>
      <xdr:pic>
        <xdr:nvPicPr>
          <xdr:cNvPr id="28" name="Picture 3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29" name="Picture 3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" name="Picture 3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142875</xdr:colOff>
      <xdr:row>11</xdr:row>
      <xdr:rowOff>38100</xdr:rowOff>
    </xdr:from>
    <xdr:to>
      <xdr:col>3</xdr:col>
      <xdr:colOff>885825</xdr:colOff>
      <xdr:row>16</xdr:row>
      <xdr:rowOff>57150</xdr:rowOff>
    </xdr:to>
    <xdr:sp>
      <xdr:nvSpPr>
        <xdr:cNvPr id="31" name="AutoShape 35"/>
        <xdr:cNvSpPr>
          <a:spLocks/>
        </xdr:cNvSpPr>
      </xdr:nvSpPr>
      <xdr:spPr>
        <a:xfrm>
          <a:off x="2257425" y="3648075"/>
          <a:ext cx="742950" cy="1257300"/>
        </a:xfrm>
        <a:prstGeom prst="sun">
          <a:avLst/>
        </a:prstGeom>
        <a:gradFill rotWithShape="1">
          <a:gsLst>
            <a:gs pos="0">
              <a:srgbClr val="FF0000"/>
            </a:gs>
            <a:gs pos="100000">
              <a:srgbClr val="750000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295275</xdr:rowOff>
    </xdr:from>
    <xdr:to>
      <xdr:col>1</xdr:col>
      <xdr:colOff>1476375</xdr:colOff>
      <xdr:row>1</xdr:row>
      <xdr:rowOff>200025</xdr:rowOff>
    </xdr:to>
    <xdr:pic>
      <xdr:nvPicPr>
        <xdr:cNvPr id="32" name="Picture 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295275"/>
          <a:ext cx="1466850" cy="8001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0</xdr:row>
      <xdr:rowOff>304800</xdr:rowOff>
    </xdr:from>
    <xdr:to>
      <xdr:col>4</xdr:col>
      <xdr:colOff>219075</xdr:colOff>
      <xdr:row>1</xdr:row>
      <xdr:rowOff>200025</xdr:rowOff>
    </xdr:to>
    <xdr:pic>
      <xdr:nvPicPr>
        <xdr:cNvPr id="33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0" y="304800"/>
          <a:ext cx="1524000" cy="7905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28575</xdr:colOff>
      <xdr:row>0</xdr:row>
      <xdr:rowOff>295275</xdr:rowOff>
    </xdr:from>
    <xdr:to>
      <xdr:col>5</xdr:col>
      <xdr:colOff>1362075</xdr:colOff>
      <xdr:row>1</xdr:row>
      <xdr:rowOff>190500</xdr:rowOff>
    </xdr:to>
    <xdr:pic>
      <xdr:nvPicPr>
        <xdr:cNvPr id="34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09950" y="295275"/>
          <a:ext cx="1333500" cy="7905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495675" y="0"/>
          <a:ext cx="323850" cy="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142875</xdr:colOff>
      <xdr:row>0</xdr:row>
      <xdr:rowOff>0</xdr:rowOff>
    </xdr:from>
    <xdr:to>
      <xdr:col>7</xdr:col>
      <xdr:colOff>342900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3962400" y="0"/>
          <a:ext cx="1057275" cy="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 rot="16200000">
          <a:off x="6057900" y="0"/>
          <a:ext cx="0" cy="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285750</xdr:colOff>
      <xdr:row>0</xdr:row>
      <xdr:rowOff>180975</xdr:rowOff>
    </xdr:from>
    <xdr:to>
      <xdr:col>10</xdr:col>
      <xdr:colOff>1362075</xdr:colOff>
      <xdr:row>0</xdr:row>
      <xdr:rowOff>781050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180975"/>
          <a:ext cx="1076325" cy="600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314325</xdr:colOff>
      <xdr:row>0</xdr:row>
      <xdr:rowOff>180975</xdr:rowOff>
    </xdr:from>
    <xdr:to>
      <xdr:col>10</xdr:col>
      <xdr:colOff>114300</xdr:colOff>
      <xdr:row>0</xdr:row>
      <xdr:rowOff>819150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00675" y="180975"/>
          <a:ext cx="1152525" cy="6381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1495425</xdr:colOff>
      <xdr:row>0</xdr:row>
      <xdr:rowOff>161925</xdr:rowOff>
    </xdr:from>
    <xdr:to>
      <xdr:col>12</xdr:col>
      <xdr:colOff>428625</xdr:colOff>
      <xdr:row>0</xdr:row>
      <xdr:rowOff>771525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34325" y="161925"/>
          <a:ext cx="1028700" cy="609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7</xdr:col>
      <xdr:colOff>323850</xdr:colOff>
      <xdr:row>0</xdr:row>
      <xdr:rowOff>828675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0" y="9525"/>
          <a:ext cx="4810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228600</xdr:colOff>
      <xdr:row>4</xdr:row>
      <xdr:rowOff>228600</xdr:rowOff>
    </xdr:from>
    <xdr:to>
      <xdr:col>12</xdr:col>
      <xdr:colOff>466725</xdr:colOff>
      <xdr:row>38</xdr:row>
      <xdr:rowOff>9525</xdr:rowOff>
    </xdr:to>
    <xdr:sp>
      <xdr:nvSpPr>
        <xdr:cNvPr id="13" name="AutoShape 19"/>
        <xdr:cNvSpPr>
          <a:spLocks/>
        </xdr:cNvSpPr>
      </xdr:nvSpPr>
      <xdr:spPr>
        <a:xfrm>
          <a:off x="8763000" y="1819275"/>
          <a:ext cx="238125" cy="815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7</xdr:row>
      <xdr:rowOff>180975</xdr:rowOff>
    </xdr:from>
    <xdr:to>
      <xdr:col>17</xdr:col>
      <xdr:colOff>247650</xdr:colOff>
      <xdr:row>9</xdr:row>
      <xdr:rowOff>85725</xdr:rowOff>
    </xdr:to>
    <xdr:sp>
      <xdr:nvSpPr>
        <xdr:cNvPr id="14" name="AutoShape 20"/>
        <xdr:cNvSpPr>
          <a:spLocks/>
        </xdr:cNvSpPr>
      </xdr:nvSpPr>
      <xdr:spPr>
        <a:xfrm>
          <a:off x="8924925" y="2466975"/>
          <a:ext cx="4267200" cy="419100"/>
        </a:xfrm>
        <a:prstGeom prst="ellipseRibbon2">
          <a:avLst/>
        </a:prstGeom>
        <a:solidFill>
          <a:srgbClr val="FF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Advence Final Step2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1219200</xdr:colOff>
      <xdr:row>1</xdr:row>
      <xdr:rowOff>104775</xdr:rowOff>
    </xdr:from>
    <xdr:to>
      <xdr:col>5</xdr:col>
      <xdr:colOff>1143000</xdr:colOff>
      <xdr:row>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562350" y="495300"/>
          <a:ext cx="115252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1181100</xdr:colOff>
      <xdr:row>2</xdr:row>
      <xdr:rowOff>104775</xdr:rowOff>
    </xdr:from>
    <xdr:to>
      <xdr:col>6</xdr:col>
      <xdr:colOff>9525</xdr:colOff>
      <xdr:row>20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3524250" y="704850"/>
          <a:ext cx="1228725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</xdr:row>
      <xdr:rowOff>114300</xdr:rowOff>
    </xdr:from>
    <xdr:to>
      <xdr:col>10</xdr:col>
      <xdr:colOff>9525</xdr:colOff>
      <xdr:row>8</xdr:row>
      <xdr:rowOff>95250</xdr:rowOff>
    </xdr:to>
    <xdr:sp>
      <xdr:nvSpPr>
        <xdr:cNvPr id="3" name="Line 3"/>
        <xdr:cNvSpPr>
          <a:spLocks/>
        </xdr:cNvSpPr>
      </xdr:nvSpPr>
      <xdr:spPr>
        <a:xfrm flipH="1" flipV="1">
          <a:off x="8067675" y="504825"/>
          <a:ext cx="12477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4</xdr:row>
      <xdr:rowOff>85725</xdr:rowOff>
    </xdr:from>
    <xdr:to>
      <xdr:col>10</xdr:col>
      <xdr:colOff>0</xdr:colOff>
      <xdr:row>20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8077200" y="1085850"/>
          <a:ext cx="1228725" cy="3371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16</xdr:row>
      <xdr:rowOff>76200</xdr:rowOff>
    </xdr:from>
    <xdr:to>
      <xdr:col>11</xdr:col>
      <xdr:colOff>85725</xdr:colOff>
      <xdr:row>20</xdr:row>
      <xdr:rowOff>123825</xdr:rowOff>
    </xdr:to>
    <xdr:sp>
      <xdr:nvSpPr>
        <xdr:cNvPr id="5" name="Line 5"/>
        <xdr:cNvSpPr>
          <a:spLocks/>
        </xdr:cNvSpPr>
      </xdr:nvSpPr>
      <xdr:spPr>
        <a:xfrm flipV="1">
          <a:off x="10620375" y="36004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17</xdr:row>
      <xdr:rowOff>28575</xdr:rowOff>
    </xdr:from>
    <xdr:to>
      <xdr:col>3</xdr:col>
      <xdr:colOff>219075</xdr:colOff>
      <xdr:row>20</xdr:row>
      <xdr:rowOff>200025</xdr:rowOff>
    </xdr:to>
    <xdr:sp>
      <xdr:nvSpPr>
        <xdr:cNvPr id="6" name="Line 6"/>
        <xdr:cNvSpPr>
          <a:spLocks/>
        </xdr:cNvSpPr>
      </xdr:nvSpPr>
      <xdr:spPr>
        <a:xfrm flipV="1">
          <a:off x="2266950" y="37623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8</xdr:row>
      <xdr:rowOff>47625</xdr:rowOff>
    </xdr:from>
    <xdr:to>
      <xdr:col>3</xdr:col>
      <xdr:colOff>228600</xdr:colOff>
      <xdr:row>11</xdr:row>
      <xdr:rowOff>38100</xdr:rowOff>
    </xdr:to>
    <xdr:sp>
      <xdr:nvSpPr>
        <xdr:cNvPr id="7" name="Line 7"/>
        <xdr:cNvSpPr>
          <a:spLocks/>
        </xdr:cNvSpPr>
      </xdr:nvSpPr>
      <xdr:spPr>
        <a:xfrm>
          <a:off x="2266950" y="1895475"/>
          <a:ext cx="9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8</xdr:row>
      <xdr:rowOff>28575</xdr:rowOff>
    </xdr:from>
    <xdr:to>
      <xdr:col>11</xdr:col>
      <xdr:colOff>114300</xdr:colOff>
      <xdr:row>12</xdr:row>
      <xdr:rowOff>19050</xdr:rowOff>
    </xdr:to>
    <xdr:sp>
      <xdr:nvSpPr>
        <xdr:cNvPr id="8" name="Line 8"/>
        <xdr:cNvSpPr>
          <a:spLocks/>
        </xdr:cNvSpPr>
      </xdr:nvSpPr>
      <xdr:spPr>
        <a:xfrm>
          <a:off x="10639425" y="1876425"/>
          <a:ext cx="95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</xdr:row>
      <xdr:rowOff>152400</xdr:rowOff>
    </xdr:from>
    <xdr:to>
      <xdr:col>4</xdr:col>
      <xdr:colOff>1162050</xdr:colOff>
      <xdr:row>6</xdr:row>
      <xdr:rowOff>85725</xdr:rowOff>
    </xdr:to>
    <xdr:grpSp>
      <xdr:nvGrpSpPr>
        <xdr:cNvPr id="9" name="Group 9"/>
        <xdr:cNvGrpSpPr>
          <a:grpSpLocks/>
        </xdr:cNvGrpSpPr>
      </xdr:nvGrpSpPr>
      <xdr:grpSpPr>
        <a:xfrm>
          <a:off x="2305050" y="542925"/>
          <a:ext cx="1200150" cy="971550"/>
          <a:chOff x="1824" y="633"/>
          <a:chExt cx="2834" cy="2849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943100" y="0"/>
          <a:ext cx="1628775" cy="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142875</xdr:colOff>
      <xdr:row>0</xdr:row>
      <xdr:rowOff>0</xdr:rowOff>
    </xdr:from>
    <xdr:to>
      <xdr:col>11</xdr:col>
      <xdr:colOff>342900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3714750" y="0"/>
          <a:ext cx="2828925" cy="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 rot="16200000">
          <a:off x="8743950" y="0"/>
          <a:ext cx="447675" cy="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142875</xdr:colOff>
      <xdr:row>0</xdr:row>
      <xdr:rowOff>114300</xdr:rowOff>
    </xdr:from>
    <xdr:to>
      <xdr:col>12</xdr:col>
      <xdr:colOff>714375</xdr:colOff>
      <xdr:row>0</xdr:row>
      <xdr:rowOff>733425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43650" y="114300"/>
          <a:ext cx="1143000" cy="6191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200025</xdr:colOff>
      <xdr:row>0</xdr:row>
      <xdr:rowOff>114300</xdr:rowOff>
    </xdr:from>
    <xdr:to>
      <xdr:col>10</xdr:col>
      <xdr:colOff>400050</xdr:colOff>
      <xdr:row>0</xdr:row>
      <xdr:rowOff>733425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86350" y="114300"/>
          <a:ext cx="1076325" cy="6191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876300</xdr:colOff>
      <xdr:row>0</xdr:row>
      <xdr:rowOff>114300</xdr:rowOff>
    </xdr:from>
    <xdr:to>
      <xdr:col>15</xdr:col>
      <xdr:colOff>0</xdr:colOff>
      <xdr:row>0</xdr:row>
      <xdr:rowOff>733425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48575" y="114300"/>
          <a:ext cx="1095375" cy="6191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104775</xdr:colOff>
      <xdr:row>0</xdr:row>
      <xdr:rowOff>9525</xdr:rowOff>
    </xdr:from>
    <xdr:to>
      <xdr:col>6</xdr:col>
      <xdr:colOff>428625</xdr:colOff>
      <xdr:row>1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9525"/>
          <a:ext cx="4333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504825</xdr:colOff>
      <xdr:row>3</xdr:row>
      <xdr:rowOff>238125</xdr:rowOff>
    </xdr:from>
    <xdr:to>
      <xdr:col>18</xdr:col>
      <xdr:colOff>266700</xdr:colOff>
      <xdr:row>19</xdr:row>
      <xdr:rowOff>133350</xdr:rowOff>
    </xdr:to>
    <xdr:sp>
      <xdr:nvSpPr>
        <xdr:cNvPr id="13" name="AutoShape 16"/>
        <xdr:cNvSpPr>
          <a:spLocks/>
        </xdr:cNvSpPr>
      </xdr:nvSpPr>
      <xdr:spPr>
        <a:xfrm>
          <a:off x="9696450" y="2076450"/>
          <a:ext cx="981075" cy="3895725"/>
        </a:xfrm>
        <a:prstGeom prst="stripedRightArrow">
          <a:avLst>
            <a:gd name="adj1" fmla="val -12819"/>
            <a:gd name="adj2" fmla="val -13324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342900</xdr:colOff>
      <xdr:row>0</xdr:row>
      <xdr:rowOff>676275</xdr:rowOff>
    </xdr:from>
    <xdr:to>
      <xdr:col>23</xdr:col>
      <xdr:colOff>333375</xdr:colOff>
      <xdr:row>2</xdr:row>
      <xdr:rowOff>28575</xdr:rowOff>
    </xdr:to>
    <xdr:sp>
      <xdr:nvSpPr>
        <xdr:cNvPr id="14" name="AutoShape 17"/>
        <xdr:cNvSpPr>
          <a:spLocks/>
        </xdr:cNvSpPr>
      </xdr:nvSpPr>
      <xdr:spPr>
        <a:xfrm>
          <a:off x="10144125" y="676275"/>
          <a:ext cx="4676775" cy="352425"/>
        </a:xfrm>
        <a:prstGeom prst="ellipseRibbon2">
          <a:avLst>
            <a:gd name="adj1" fmla="val -36328"/>
            <a:gd name="adj2" fmla="val 34847"/>
            <a:gd name="adj3" fmla="val -46875"/>
          </a:avLst>
        </a:prstGeom>
        <a:solidFill>
          <a:srgbClr val="FF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Advanced FINAL after 7 squads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266950" y="0"/>
          <a:ext cx="1714500" cy="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142875</xdr:colOff>
      <xdr:row>0</xdr:row>
      <xdr:rowOff>0</xdr:rowOff>
    </xdr:from>
    <xdr:to>
      <xdr:col>11</xdr:col>
      <xdr:colOff>342900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4124325" y="0"/>
          <a:ext cx="2828925" cy="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 rot="16200000">
          <a:off x="9153525" y="0"/>
          <a:ext cx="447675" cy="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371475</xdr:colOff>
      <xdr:row>0</xdr:row>
      <xdr:rowOff>142875</xdr:rowOff>
    </xdr:from>
    <xdr:to>
      <xdr:col>13</xdr:col>
      <xdr:colOff>76200</xdr:colOff>
      <xdr:row>0</xdr:row>
      <xdr:rowOff>809625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81825" y="142875"/>
          <a:ext cx="1228725" cy="666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428625</xdr:colOff>
      <xdr:row>0</xdr:row>
      <xdr:rowOff>142875</xdr:rowOff>
    </xdr:from>
    <xdr:to>
      <xdr:col>11</xdr:col>
      <xdr:colOff>276225</xdr:colOff>
      <xdr:row>0</xdr:row>
      <xdr:rowOff>809625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24525" y="142875"/>
          <a:ext cx="1162050" cy="666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66675</xdr:colOff>
      <xdr:row>0</xdr:row>
      <xdr:rowOff>142875</xdr:rowOff>
    </xdr:from>
    <xdr:to>
      <xdr:col>15</xdr:col>
      <xdr:colOff>228600</xdr:colOff>
      <xdr:row>0</xdr:row>
      <xdr:rowOff>809625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01025" y="142875"/>
          <a:ext cx="1181100" cy="666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104775</xdr:colOff>
      <xdr:row>0</xdr:row>
      <xdr:rowOff>9525</xdr:rowOff>
    </xdr:from>
    <xdr:to>
      <xdr:col>7</xdr:col>
      <xdr:colOff>57150</xdr:colOff>
      <xdr:row>0</xdr:row>
      <xdr:rowOff>819150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9525"/>
          <a:ext cx="4810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22</xdr:row>
      <xdr:rowOff>28575</xdr:rowOff>
    </xdr:from>
    <xdr:to>
      <xdr:col>9</xdr:col>
      <xdr:colOff>314325</xdr:colOff>
      <xdr:row>27</xdr:row>
      <xdr:rowOff>142875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29075" y="6762750"/>
          <a:ext cx="2019300" cy="10382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180975</xdr:colOff>
      <xdr:row>22</xdr:row>
      <xdr:rowOff>28575</xdr:rowOff>
    </xdr:from>
    <xdr:to>
      <xdr:col>3</xdr:col>
      <xdr:colOff>923925</xdr:colOff>
      <xdr:row>27</xdr:row>
      <xdr:rowOff>152400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6762750"/>
          <a:ext cx="1905000" cy="1047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257175</xdr:colOff>
      <xdr:row>22</xdr:row>
      <xdr:rowOff>0</xdr:rowOff>
    </xdr:from>
    <xdr:to>
      <xdr:col>15</xdr:col>
      <xdr:colOff>228600</xdr:colOff>
      <xdr:row>27</xdr:row>
      <xdr:rowOff>123825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39025" y="6734175"/>
          <a:ext cx="1943100" cy="1047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276475" y="0"/>
          <a:ext cx="1714500" cy="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142875</xdr:colOff>
      <xdr:row>0</xdr:row>
      <xdr:rowOff>0</xdr:rowOff>
    </xdr:from>
    <xdr:to>
      <xdr:col>11</xdr:col>
      <xdr:colOff>342900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4133850" y="0"/>
          <a:ext cx="2828925" cy="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 rot="16200000">
          <a:off x="9163050" y="0"/>
          <a:ext cx="447675" cy="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371475</xdr:colOff>
      <xdr:row>0</xdr:row>
      <xdr:rowOff>142875</xdr:rowOff>
    </xdr:from>
    <xdr:to>
      <xdr:col>13</xdr:col>
      <xdr:colOff>76200</xdr:colOff>
      <xdr:row>0</xdr:row>
      <xdr:rowOff>809625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91350" y="142875"/>
          <a:ext cx="1228725" cy="666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428625</xdr:colOff>
      <xdr:row>0</xdr:row>
      <xdr:rowOff>142875</xdr:rowOff>
    </xdr:from>
    <xdr:to>
      <xdr:col>11</xdr:col>
      <xdr:colOff>276225</xdr:colOff>
      <xdr:row>0</xdr:row>
      <xdr:rowOff>809625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34050" y="142875"/>
          <a:ext cx="1162050" cy="666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190500</xdr:colOff>
      <xdr:row>0</xdr:row>
      <xdr:rowOff>152400</xdr:rowOff>
    </xdr:from>
    <xdr:to>
      <xdr:col>15</xdr:col>
      <xdr:colOff>352425</xdr:colOff>
      <xdr:row>0</xdr:row>
      <xdr:rowOff>819150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34375" y="152400"/>
          <a:ext cx="1181100" cy="666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104775</xdr:colOff>
      <xdr:row>0</xdr:row>
      <xdr:rowOff>9525</xdr:rowOff>
    </xdr:from>
    <xdr:to>
      <xdr:col>7</xdr:col>
      <xdr:colOff>47625</xdr:colOff>
      <xdr:row>0</xdr:row>
      <xdr:rowOff>819150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9525"/>
          <a:ext cx="4810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25</xdr:row>
      <xdr:rowOff>123825</xdr:rowOff>
    </xdr:from>
    <xdr:to>
      <xdr:col>9</xdr:col>
      <xdr:colOff>133350</xdr:colOff>
      <xdr:row>31</xdr:row>
      <xdr:rowOff>85725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57625" y="7724775"/>
          <a:ext cx="2019300" cy="10763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25</xdr:row>
      <xdr:rowOff>133350</xdr:rowOff>
    </xdr:from>
    <xdr:to>
      <xdr:col>3</xdr:col>
      <xdr:colOff>733425</xdr:colOff>
      <xdr:row>31</xdr:row>
      <xdr:rowOff>85725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734300"/>
          <a:ext cx="1905000" cy="10668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76200</xdr:colOff>
      <xdr:row>25</xdr:row>
      <xdr:rowOff>95250</xdr:rowOff>
    </xdr:from>
    <xdr:to>
      <xdr:col>15</xdr:col>
      <xdr:colOff>47625</xdr:colOff>
      <xdr:row>31</xdr:row>
      <xdr:rowOff>57150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67575" y="7696200"/>
          <a:ext cx="1943100" cy="10763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276475" y="0"/>
          <a:ext cx="1714500" cy="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142875</xdr:colOff>
      <xdr:row>0</xdr:row>
      <xdr:rowOff>0</xdr:rowOff>
    </xdr:from>
    <xdr:to>
      <xdr:col>11</xdr:col>
      <xdr:colOff>342900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4133850" y="0"/>
          <a:ext cx="2828925" cy="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 rot="16200000">
          <a:off x="9163050" y="0"/>
          <a:ext cx="447675" cy="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371475</xdr:colOff>
      <xdr:row>0</xdr:row>
      <xdr:rowOff>142875</xdr:rowOff>
    </xdr:from>
    <xdr:to>
      <xdr:col>13</xdr:col>
      <xdr:colOff>76200</xdr:colOff>
      <xdr:row>0</xdr:row>
      <xdr:rowOff>809625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91350" y="142875"/>
          <a:ext cx="1228725" cy="666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428625</xdr:colOff>
      <xdr:row>0</xdr:row>
      <xdr:rowOff>142875</xdr:rowOff>
    </xdr:from>
    <xdr:to>
      <xdr:col>11</xdr:col>
      <xdr:colOff>276225</xdr:colOff>
      <xdr:row>0</xdr:row>
      <xdr:rowOff>809625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34050" y="142875"/>
          <a:ext cx="1162050" cy="666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190500</xdr:colOff>
      <xdr:row>0</xdr:row>
      <xdr:rowOff>152400</xdr:rowOff>
    </xdr:from>
    <xdr:to>
      <xdr:col>15</xdr:col>
      <xdr:colOff>352425</xdr:colOff>
      <xdr:row>0</xdr:row>
      <xdr:rowOff>819150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34375" y="152400"/>
          <a:ext cx="1181100" cy="666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104775</xdr:colOff>
      <xdr:row>0</xdr:row>
      <xdr:rowOff>9525</xdr:rowOff>
    </xdr:from>
    <xdr:to>
      <xdr:col>7</xdr:col>
      <xdr:colOff>47625</xdr:colOff>
      <xdr:row>0</xdr:row>
      <xdr:rowOff>819150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9525"/>
          <a:ext cx="4810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25</xdr:row>
      <xdr:rowOff>123825</xdr:rowOff>
    </xdr:from>
    <xdr:to>
      <xdr:col>9</xdr:col>
      <xdr:colOff>133350</xdr:colOff>
      <xdr:row>31</xdr:row>
      <xdr:rowOff>85725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57625" y="7724775"/>
          <a:ext cx="2019300" cy="10763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25</xdr:row>
      <xdr:rowOff>133350</xdr:rowOff>
    </xdr:from>
    <xdr:to>
      <xdr:col>3</xdr:col>
      <xdr:colOff>733425</xdr:colOff>
      <xdr:row>31</xdr:row>
      <xdr:rowOff>85725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734300"/>
          <a:ext cx="1905000" cy="10668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76200</xdr:colOff>
      <xdr:row>25</xdr:row>
      <xdr:rowOff>95250</xdr:rowOff>
    </xdr:from>
    <xdr:to>
      <xdr:col>15</xdr:col>
      <xdr:colOff>47625</xdr:colOff>
      <xdr:row>31</xdr:row>
      <xdr:rowOff>57150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67575" y="7696200"/>
          <a:ext cx="1943100" cy="10763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276475" y="0"/>
          <a:ext cx="1714500" cy="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142875</xdr:colOff>
      <xdr:row>0</xdr:row>
      <xdr:rowOff>0</xdr:rowOff>
    </xdr:from>
    <xdr:to>
      <xdr:col>11</xdr:col>
      <xdr:colOff>342900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4133850" y="0"/>
          <a:ext cx="2828925" cy="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 rot="16200000">
          <a:off x="9163050" y="0"/>
          <a:ext cx="447675" cy="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371475</xdr:colOff>
      <xdr:row>0</xdr:row>
      <xdr:rowOff>142875</xdr:rowOff>
    </xdr:from>
    <xdr:to>
      <xdr:col>13</xdr:col>
      <xdr:colOff>76200</xdr:colOff>
      <xdr:row>0</xdr:row>
      <xdr:rowOff>809625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91350" y="142875"/>
          <a:ext cx="1228725" cy="666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428625</xdr:colOff>
      <xdr:row>0</xdr:row>
      <xdr:rowOff>142875</xdr:rowOff>
    </xdr:from>
    <xdr:to>
      <xdr:col>11</xdr:col>
      <xdr:colOff>276225</xdr:colOff>
      <xdr:row>0</xdr:row>
      <xdr:rowOff>809625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34050" y="142875"/>
          <a:ext cx="1162050" cy="666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190500</xdr:colOff>
      <xdr:row>0</xdr:row>
      <xdr:rowOff>152400</xdr:rowOff>
    </xdr:from>
    <xdr:to>
      <xdr:col>15</xdr:col>
      <xdr:colOff>352425</xdr:colOff>
      <xdr:row>0</xdr:row>
      <xdr:rowOff>819150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34375" y="152400"/>
          <a:ext cx="1181100" cy="6667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104775</xdr:colOff>
      <xdr:row>0</xdr:row>
      <xdr:rowOff>9525</xdr:rowOff>
    </xdr:from>
    <xdr:to>
      <xdr:col>7</xdr:col>
      <xdr:colOff>47625</xdr:colOff>
      <xdr:row>0</xdr:row>
      <xdr:rowOff>819150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9525"/>
          <a:ext cx="4810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23</xdr:row>
      <xdr:rowOff>85725</xdr:rowOff>
    </xdr:from>
    <xdr:to>
      <xdr:col>9</xdr:col>
      <xdr:colOff>133350</xdr:colOff>
      <xdr:row>29</xdr:row>
      <xdr:rowOff>47625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57625" y="6981825"/>
          <a:ext cx="2019300" cy="10763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23</xdr:row>
      <xdr:rowOff>85725</xdr:rowOff>
    </xdr:from>
    <xdr:to>
      <xdr:col>3</xdr:col>
      <xdr:colOff>733425</xdr:colOff>
      <xdr:row>29</xdr:row>
      <xdr:rowOff>47625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981825"/>
          <a:ext cx="1905000" cy="10763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76200</xdr:colOff>
      <xdr:row>23</xdr:row>
      <xdr:rowOff>57150</xdr:rowOff>
    </xdr:from>
    <xdr:to>
      <xdr:col>15</xdr:col>
      <xdr:colOff>47625</xdr:colOff>
      <xdr:row>29</xdr:row>
      <xdr:rowOff>19050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67575" y="6953250"/>
          <a:ext cx="1943100" cy="10763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darzinsh@apollo.lv" TargetMode="External" /><Relationship Id="rId2" Type="http://schemas.openxmlformats.org/officeDocument/2006/relationships/hyperlink" Target="mailto:s.normunds@versija.lv" TargetMode="External" /><Relationship Id="rId3" Type="http://schemas.openxmlformats.org/officeDocument/2006/relationships/hyperlink" Target="mailto:jem@agroserviss.lv" TargetMode="Externa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G12"/>
  <sheetViews>
    <sheetView tabSelected="1" workbookViewId="0" topLeftCell="A1">
      <selection activeCell="I11" sqref="I11"/>
    </sheetView>
  </sheetViews>
  <sheetFormatPr defaultColWidth="9.140625" defaultRowHeight="12.75"/>
  <cols>
    <col min="2" max="2" width="5.57421875" style="0" bestFit="1" customWidth="1"/>
    <col min="3" max="3" width="32.57421875" style="0" bestFit="1" customWidth="1"/>
    <col min="4" max="4" width="9.7109375" style="0" customWidth="1"/>
    <col min="5" max="5" width="21.7109375" style="0" bestFit="1" customWidth="1"/>
    <col min="6" max="6" width="6.421875" style="0" bestFit="1" customWidth="1"/>
  </cols>
  <sheetData>
    <row r="1" ht="68.25" customHeight="1"/>
    <row r="2" ht="15">
      <c r="D2" s="246"/>
    </row>
    <row r="3" ht="15">
      <c r="D3" s="248"/>
    </row>
    <row r="4" ht="15.75" thickBot="1">
      <c r="D4" s="248"/>
    </row>
    <row r="5" spans="2:4" ht="20.25">
      <c r="B5" s="363" t="s">
        <v>236</v>
      </c>
      <c r="C5" s="364" t="s">
        <v>54</v>
      </c>
      <c r="D5" s="171"/>
    </row>
    <row r="6" spans="2:4" ht="20.25">
      <c r="B6" s="365" t="s">
        <v>237</v>
      </c>
      <c r="C6" s="366" t="s">
        <v>26</v>
      </c>
      <c r="D6" s="2"/>
    </row>
    <row r="7" spans="2:6" ht="20.25">
      <c r="B7" s="365" t="s">
        <v>238</v>
      </c>
      <c r="C7" s="366" t="s">
        <v>60</v>
      </c>
      <c r="E7" s="254"/>
      <c r="F7" s="247"/>
    </row>
    <row r="8" spans="2:6" ht="20.25">
      <c r="B8" s="365" t="s">
        <v>239</v>
      </c>
      <c r="C8" s="366" t="s">
        <v>87</v>
      </c>
      <c r="E8" s="2"/>
      <c r="F8" s="247"/>
    </row>
    <row r="9" spans="2:3" ht="21" thickBot="1">
      <c r="B9" s="365" t="s">
        <v>240</v>
      </c>
      <c r="C9" s="366" t="s">
        <v>18</v>
      </c>
    </row>
    <row r="10" spans="2:7" ht="20.25">
      <c r="B10" s="365" t="s">
        <v>241</v>
      </c>
      <c r="C10" s="366" t="s">
        <v>65</v>
      </c>
      <c r="D10" s="362"/>
      <c r="E10" s="369" t="s">
        <v>71</v>
      </c>
      <c r="F10" s="370">
        <v>280</v>
      </c>
      <c r="G10" t="s">
        <v>270</v>
      </c>
    </row>
    <row r="11" spans="2:7" ht="20.25">
      <c r="B11" s="365" t="s">
        <v>242</v>
      </c>
      <c r="C11" s="366" t="s">
        <v>10</v>
      </c>
      <c r="E11" s="371" t="s">
        <v>97</v>
      </c>
      <c r="F11" s="372">
        <v>268</v>
      </c>
      <c r="G11" t="s">
        <v>271</v>
      </c>
    </row>
    <row r="12" spans="2:7" ht="21" thickBot="1">
      <c r="B12" s="367" t="s">
        <v>243</v>
      </c>
      <c r="C12" s="368" t="s">
        <v>71</v>
      </c>
      <c r="E12" s="373" t="s">
        <v>57</v>
      </c>
      <c r="F12" s="374">
        <v>231</v>
      </c>
      <c r="G12" t="s">
        <v>272</v>
      </c>
    </row>
    <row r="13" ht="6.75" customHeight="1"/>
  </sheetData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">
    <tabColor indexed="51"/>
    <pageSetUpPr fitToPage="1"/>
  </sheetPr>
  <dimension ref="A2:P17"/>
  <sheetViews>
    <sheetView zoomScale="75" zoomScaleNormal="75" zoomScaleSheetLayoutView="75" workbookViewId="0" topLeftCell="A1">
      <selection activeCell="A4" sqref="A4"/>
    </sheetView>
  </sheetViews>
  <sheetFormatPr defaultColWidth="9.140625" defaultRowHeight="12.75"/>
  <cols>
    <col min="1" max="1" width="4.28125" style="3" customWidth="1"/>
    <col min="2" max="2" width="10.28125" style="6" customWidth="1"/>
    <col min="3" max="3" width="3.00390625" style="3" customWidth="1"/>
    <col min="4" max="4" width="38.7109375" style="5" bestFit="1" customWidth="1"/>
    <col min="5" max="5" width="3.57421875" style="4" customWidth="1"/>
    <col min="6" max="7" width="6.57421875" style="3" customWidth="1"/>
    <col min="8" max="11" width="6.57421875" style="7" customWidth="1"/>
    <col min="12" max="12" width="8.57421875" style="8" customWidth="1"/>
    <col min="13" max="13" width="14.28125" style="7" customWidth="1"/>
    <col min="14" max="14" width="8.57421875" style="10" customWidth="1"/>
    <col min="15" max="15" width="6.7109375" style="14" customWidth="1"/>
    <col min="16" max="16" width="6.7109375" style="9" customWidth="1"/>
  </cols>
  <sheetData>
    <row r="1" ht="70.5" customHeight="1"/>
    <row r="2" spans="1:16" ht="20.25">
      <c r="A2" s="11" t="s">
        <v>160</v>
      </c>
      <c r="C2" s="11"/>
      <c r="F2" s="13"/>
      <c r="P2" s="16">
        <f>MAX(F4:K17)</f>
        <v>279</v>
      </c>
    </row>
    <row r="3" spans="1:16" s="2" customFormat="1" ht="62.25" thickBot="1">
      <c r="A3" s="72" t="s">
        <v>121</v>
      </c>
      <c r="B3" s="72" t="s">
        <v>120</v>
      </c>
      <c r="C3" s="72" t="s">
        <v>27</v>
      </c>
      <c r="D3" s="73" t="s">
        <v>22</v>
      </c>
      <c r="E3" s="72" t="s">
        <v>25</v>
      </c>
      <c r="F3" s="73" t="s">
        <v>15</v>
      </c>
      <c r="G3" s="73" t="s">
        <v>16</v>
      </c>
      <c r="H3" s="73" t="s">
        <v>23</v>
      </c>
      <c r="I3" s="73" t="s">
        <v>24</v>
      </c>
      <c r="J3" s="73" t="s">
        <v>118</v>
      </c>
      <c r="K3" s="73" t="s">
        <v>119</v>
      </c>
      <c r="L3" s="73" t="s">
        <v>20</v>
      </c>
      <c r="M3" s="74" t="s">
        <v>29</v>
      </c>
      <c r="N3" s="75" t="s">
        <v>28</v>
      </c>
      <c r="O3" s="73" t="s">
        <v>21</v>
      </c>
      <c r="P3" s="73" t="s">
        <v>17</v>
      </c>
    </row>
    <row r="4" spans="1:16" s="2" customFormat="1" ht="20.25" customHeight="1">
      <c r="A4" s="45">
        <v>1</v>
      </c>
      <c r="B4" s="31" t="s">
        <v>124</v>
      </c>
      <c r="C4" s="76">
        <v>5</v>
      </c>
      <c r="D4" s="15" t="s">
        <v>81</v>
      </c>
      <c r="E4" s="30"/>
      <c r="F4" s="32">
        <v>236</v>
      </c>
      <c r="G4" s="29">
        <v>244</v>
      </c>
      <c r="H4" s="29">
        <v>206</v>
      </c>
      <c r="I4" s="29">
        <v>227</v>
      </c>
      <c r="J4" s="32">
        <v>236</v>
      </c>
      <c r="K4" s="29">
        <v>203</v>
      </c>
      <c r="L4" s="33">
        <f aca="true" t="shared" si="0" ref="L4:L17">SUM(F4:K4)</f>
        <v>1352</v>
      </c>
      <c r="M4" s="34">
        <f aca="true" t="shared" si="1" ref="M4:M17">COUNT(F4:K4)*E4+L4</f>
        <v>1352</v>
      </c>
      <c r="N4" s="36">
        <f aca="true" t="shared" si="2" ref="N4:N17">IF(L4,AVERAGE(F4:K4),0)</f>
        <v>225.33333333333334</v>
      </c>
      <c r="O4" s="42">
        <f aca="true" t="shared" si="3" ref="O4:O15">M4-$M$13</f>
        <v>359</v>
      </c>
      <c r="P4" s="35">
        <f aca="true" t="shared" si="4" ref="P4:P17">MAX(F4:K4)</f>
        <v>244</v>
      </c>
    </row>
    <row r="5" spans="1:16" s="2" customFormat="1" ht="20.25" customHeight="1">
      <c r="A5" s="46">
        <v>2</v>
      </c>
      <c r="B5" s="37" t="s">
        <v>131</v>
      </c>
      <c r="C5" s="76">
        <v>5</v>
      </c>
      <c r="D5" s="24" t="s">
        <v>158</v>
      </c>
      <c r="E5" s="28"/>
      <c r="F5" s="38">
        <v>208</v>
      </c>
      <c r="G5" s="27">
        <v>225</v>
      </c>
      <c r="H5" s="86">
        <v>279</v>
      </c>
      <c r="I5" s="27">
        <v>158</v>
      </c>
      <c r="J5" s="38">
        <v>215</v>
      </c>
      <c r="K5" s="27">
        <v>222</v>
      </c>
      <c r="L5" s="39">
        <f t="shared" si="0"/>
        <v>1307</v>
      </c>
      <c r="M5" s="40">
        <f t="shared" si="1"/>
        <v>1307</v>
      </c>
      <c r="N5" s="21">
        <f t="shared" si="2"/>
        <v>217.83333333333334</v>
      </c>
      <c r="O5" s="43">
        <f t="shared" si="3"/>
        <v>314</v>
      </c>
      <c r="P5" s="41">
        <f t="shared" si="4"/>
        <v>279</v>
      </c>
    </row>
    <row r="6" spans="1:16" s="2" customFormat="1" ht="20.25" customHeight="1">
      <c r="A6" s="28">
        <v>3</v>
      </c>
      <c r="B6" s="37" t="s">
        <v>125</v>
      </c>
      <c r="C6" s="76">
        <v>5</v>
      </c>
      <c r="D6" s="24" t="s">
        <v>56</v>
      </c>
      <c r="E6" s="28"/>
      <c r="F6" s="38">
        <v>183</v>
      </c>
      <c r="G6" s="27">
        <v>220</v>
      </c>
      <c r="H6" s="27">
        <v>197</v>
      </c>
      <c r="I6" s="27">
        <v>205</v>
      </c>
      <c r="J6" s="38">
        <v>197</v>
      </c>
      <c r="K6" s="27">
        <v>244</v>
      </c>
      <c r="L6" s="39">
        <f t="shared" si="0"/>
        <v>1246</v>
      </c>
      <c r="M6" s="40">
        <f t="shared" si="1"/>
        <v>1246</v>
      </c>
      <c r="N6" s="21">
        <f t="shared" si="2"/>
        <v>207.66666666666666</v>
      </c>
      <c r="O6" s="43">
        <f t="shared" si="3"/>
        <v>253</v>
      </c>
      <c r="P6" s="41">
        <f t="shared" si="4"/>
        <v>244</v>
      </c>
    </row>
    <row r="7" spans="1:16" s="2" customFormat="1" ht="20.25" customHeight="1">
      <c r="A7" s="45">
        <v>4</v>
      </c>
      <c r="B7" s="37" t="s">
        <v>127</v>
      </c>
      <c r="C7" s="76">
        <v>5</v>
      </c>
      <c r="D7" s="24" t="s">
        <v>109</v>
      </c>
      <c r="E7" s="28"/>
      <c r="F7" s="38">
        <v>211</v>
      </c>
      <c r="G7" s="27">
        <v>166</v>
      </c>
      <c r="H7" s="27">
        <v>193</v>
      </c>
      <c r="I7" s="27">
        <v>193</v>
      </c>
      <c r="J7" s="38">
        <v>231</v>
      </c>
      <c r="K7" s="27">
        <v>188</v>
      </c>
      <c r="L7" s="39">
        <f t="shared" si="0"/>
        <v>1182</v>
      </c>
      <c r="M7" s="40">
        <f t="shared" si="1"/>
        <v>1182</v>
      </c>
      <c r="N7" s="21">
        <f t="shared" si="2"/>
        <v>197</v>
      </c>
      <c r="O7" s="43">
        <f t="shared" si="3"/>
        <v>189</v>
      </c>
      <c r="P7" s="41">
        <f t="shared" si="4"/>
        <v>231</v>
      </c>
    </row>
    <row r="8" spans="1:16" s="23" customFormat="1" ht="20.25" customHeight="1">
      <c r="A8" s="46">
        <v>5</v>
      </c>
      <c r="B8" s="37" t="s">
        <v>135</v>
      </c>
      <c r="C8" s="76">
        <v>5</v>
      </c>
      <c r="D8" s="24" t="s">
        <v>159</v>
      </c>
      <c r="E8" s="28"/>
      <c r="F8" s="38">
        <v>202</v>
      </c>
      <c r="G8" s="27">
        <v>212</v>
      </c>
      <c r="H8" s="27">
        <v>224</v>
      </c>
      <c r="I8" s="27">
        <v>173</v>
      </c>
      <c r="J8" s="38">
        <v>181</v>
      </c>
      <c r="K8" s="27">
        <v>148</v>
      </c>
      <c r="L8" s="39">
        <f t="shared" si="0"/>
        <v>1140</v>
      </c>
      <c r="M8" s="40">
        <f t="shared" si="1"/>
        <v>1140</v>
      </c>
      <c r="N8" s="21">
        <f t="shared" si="2"/>
        <v>190</v>
      </c>
      <c r="O8" s="43">
        <f t="shared" si="3"/>
        <v>147</v>
      </c>
      <c r="P8" s="41">
        <f t="shared" si="4"/>
        <v>224</v>
      </c>
    </row>
    <row r="9" spans="1:16" s="23" customFormat="1" ht="20.25" customHeight="1">
      <c r="A9" s="28">
        <v>6</v>
      </c>
      <c r="B9" s="37" t="s">
        <v>137</v>
      </c>
      <c r="C9" s="76">
        <v>5</v>
      </c>
      <c r="D9" s="24" t="s">
        <v>9</v>
      </c>
      <c r="E9" s="28"/>
      <c r="F9" s="38">
        <v>221</v>
      </c>
      <c r="G9" s="27">
        <v>190</v>
      </c>
      <c r="H9" s="27">
        <v>225</v>
      </c>
      <c r="I9" s="27">
        <v>167</v>
      </c>
      <c r="J9" s="38">
        <v>142</v>
      </c>
      <c r="K9" s="27">
        <v>194</v>
      </c>
      <c r="L9" s="39">
        <f t="shared" si="0"/>
        <v>1139</v>
      </c>
      <c r="M9" s="40">
        <f t="shared" si="1"/>
        <v>1139</v>
      </c>
      <c r="N9" s="21">
        <f t="shared" si="2"/>
        <v>189.83333333333334</v>
      </c>
      <c r="O9" s="43">
        <f t="shared" si="3"/>
        <v>146</v>
      </c>
      <c r="P9" s="41">
        <f t="shared" si="4"/>
        <v>225</v>
      </c>
    </row>
    <row r="10" spans="1:16" s="2" customFormat="1" ht="20.25" customHeight="1">
      <c r="A10" s="45">
        <v>7</v>
      </c>
      <c r="B10" s="37" t="s">
        <v>129</v>
      </c>
      <c r="C10" s="76">
        <v>5</v>
      </c>
      <c r="D10" s="24" t="s">
        <v>57</v>
      </c>
      <c r="E10" s="28">
        <v>8</v>
      </c>
      <c r="F10" s="38">
        <v>181</v>
      </c>
      <c r="G10" s="27">
        <v>129</v>
      </c>
      <c r="H10" s="27">
        <v>183</v>
      </c>
      <c r="I10" s="27">
        <v>178</v>
      </c>
      <c r="J10" s="38">
        <v>178</v>
      </c>
      <c r="K10" s="27">
        <v>227</v>
      </c>
      <c r="L10" s="39">
        <f t="shared" si="0"/>
        <v>1076</v>
      </c>
      <c r="M10" s="40">
        <f t="shared" si="1"/>
        <v>1124</v>
      </c>
      <c r="N10" s="21">
        <f t="shared" si="2"/>
        <v>179.33333333333334</v>
      </c>
      <c r="O10" s="43">
        <f t="shared" si="3"/>
        <v>131</v>
      </c>
      <c r="P10" s="41">
        <f t="shared" si="4"/>
        <v>227</v>
      </c>
    </row>
    <row r="11" spans="1:16" s="2" customFormat="1" ht="20.25" customHeight="1">
      <c r="A11" s="46">
        <v>8</v>
      </c>
      <c r="B11" s="37" t="s">
        <v>126</v>
      </c>
      <c r="C11" s="76">
        <v>5</v>
      </c>
      <c r="D11" s="24" t="s">
        <v>102</v>
      </c>
      <c r="E11" s="28"/>
      <c r="F11" s="38">
        <v>200</v>
      </c>
      <c r="G11" s="27">
        <v>196</v>
      </c>
      <c r="H11" s="27">
        <v>180</v>
      </c>
      <c r="I11" s="27">
        <v>143</v>
      </c>
      <c r="J11" s="38">
        <v>204</v>
      </c>
      <c r="K11" s="27">
        <v>138</v>
      </c>
      <c r="L11" s="39">
        <f t="shared" si="0"/>
        <v>1061</v>
      </c>
      <c r="M11" s="40">
        <f t="shared" si="1"/>
        <v>1061</v>
      </c>
      <c r="N11" s="21">
        <f t="shared" si="2"/>
        <v>176.83333333333334</v>
      </c>
      <c r="O11" s="43">
        <f t="shared" si="3"/>
        <v>68</v>
      </c>
      <c r="P11" s="41">
        <f t="shared" si="4"/>
        <v>204</v>
      </c>
    </row>
    <row r="12" spans="1:16" s="2" customFormat="1" ht="20.25" customHeight="1">
      <c r="A12" s="28">
        <v>9</v>
      </c>
      <c r="B12" s="37" t="s">
        <v>129</v>
      </c>
      <c r="C12" s="76">
        <v>5</v>
      </c>
      <c r="D12" s="24" t="s">
        <v>2</v>
      </c>
      <c r="E12" s="28"/>
      <c r="F12" s="38">
        <v>181</v>
      </c>
      <c r="G12" s="27">
        <v>129</v>
      </c>
      <c r="H12" s="27">
        <v>183</v>
      </c>
      <c r="I12" s="27">
        <v>178</v>
      </c>
      <c r="J12" s="38">
        <v>178</v>
      </c>
      <c r="K12" s="27">
        <v>148</v>
      </c>
      <c r="L12" s="39">
        <f t="shared" si="0"/>
        <v>997</v>
      </c>
      <c r="M12" s="40">
        <f t="shared" si="1"/>
        <v>997</v>
      </c>
      <c r="N12" s="21">
        <f t="shared" si="2"/>
        <v>166.16666666666666</v>
      </c>
      <c r="O12" s="43">
        <f t="shared" si="3"/>
        <v>4</v>
      </c>
      <c r="P12" s="41">
        <f t="shared" si="4"/>
        <v>183</v>
      </c>
    </row>
    <row r="13" spans="1:16" s="2" customFormat="1" ht="20.25" customHeight="1">
      <c r="A13" s="45">
        <v>10</v>
      </c>
      <c r="B13" s="37" t="s">
        <v>123</v>
      </c>
      <c r="C13" s="76">
        <v>5</v>
      </c>
      <c r="D13" s="24" t="s">
        <v>11</v>
      </c>
      <c r="E13" s="28">
        <v>5</v>
      </c>
      <c r="F13" s="38">
        <v>187</v>
      </c>
      <c r="G13" s="27">
        <v>157</v>
      </c>
      <c r="H13" s="27">
        <v>175</v>
      </c>
      <c r="I13" s="27">
        <v>168</v>
      </c>
      <c r="J13" s="38">
        <v>161</v>
      </c>
      <c r="K13" s="27">
        <v>115</v>
      </c>
      <c r="L13" s="39">
        <f t="shared" si="0"/>
        <v>963</v>
      </c>
      <c r="M13" s="40">
        <f t="shared" si="1"/>
        <v>993</v>
      </c>
      <c r="N13" s="21">
        <f t="shared" si="2"/>
        <v>160.5</v>
      </c>
      <c r="O13" s="43">
        <f t="shared" si="3"/>
        <v>0</v>
      </c>
      <c r="P13" s="41">
        <f t="shared" si="4"/>
        <v>187</v>
      </c>
    </row>
    <row r="14" spans="1:16" s="2" customFormat="1" ht="20.25" customHeight="1">
      <c r="A14" s="46">
        <v>11</v>
      </c>
      <c r="B14" s="37" t="s">
        <v>134</v>
      </c>
      <c r="C14" s="76">
        <v>5</v>
      </c>
      <c r="D14" s="24" t="s">
        <v>12</v>
      </c>
      <c r="E14" s="28">
        <v>5</v>
      </c>
      <c r="F14" s="38">
        <v>186</v>
      </c>
      <c r="G14" s="27">
        <v>154</v>
      </c>
      <c r="H14" s="27">
        <v>190</v>
      </c>
      <c r="I14" s="27">
        <v>128</v>
      </c>
      <c r="J14" s="38">
        <v>162</v>
      </c>
      <c r="K14" s="27">
        <v>139</v>
      </c>
      <c r="L14" s="39">
        <f t="shared" si="0"/>
        <v>959</v>
      </c>
      <c r="M14" s="40">
        <f t="shared" si="1"/>
        <v>989</v>
      </c>
      <c r="N14" s="21">
        <f t="shared" si="2"/>
        <v>159.83333333333334</v>
      </c>
      <c r="O14" s="43">
        <f t="shared" si="3"/>
        <v>-4</v>
      </c>
      <c r="P14" s="41">
        <f t="shared" si="4"/>
        <v>190</v>
      </c>
    </row>
    <row r="15" spans="1:16" s="2" customFormat="1" ht="20.25" customHeight="1">
      <c r="A15" s="28">
        <v>12</v>
      </c>
      <c r="B15" s="37" t="s">
        <v>130</v>
      </c>
      <c r="C15" s="76">
        <v>5</v>
      </c>
      <c r="D15" s="24" t="s">
        <v>84</v>
      </c>
      <c r="E15" s="28">
        <v>5</v>
      </c>
      <c r="F15" s="38">
        <v>150</v>
      </c>
      <c r="G15" s="27">
        <v>176</v>
      </c>
      <c r="H15" s="27">
        <v>156</v>
      </c>
      <c r="I15" s="27">
        <v>120</v>
      </c>
      <c r="J15" s="38">
        <v>148</v>
      </c>
      <c r="K15" s="27">
        <v>153</v>
      </c>
      <c r="L15" s="39">
        <f t="shared" si="0"/>
        <v>903</v>
      </c>
      <c r="M15" s="40">
        <f t="shared" si="1"/>
        <v>933</v>
      </c>
      <c r="N15" s="21">
        <f t="shared" si="2"/>
        <v>150.5</v>
      </c>
      <c r="O15" s="43">
        <f t="shared" si="3"/>
        <v>-60</v>
      </c>
      <c r="P15" s="41">
        <f t="shared" si="4"/>
        <v>176</v>
      </c>
    </row>
    <row r="16" spans="1:16" s="2" customFormat="1" ht="20.25" customHeight="1">
      <c r="A16" s="45">
        <v>13</v>
      </c>
      <c r="B16" s="17" t="s">
        <v>138</v>
      </c>
      <c r="C16" s="76">
        <v>5</v>
      </c>
      <c r="D16" s="24" t="s">
        <v>35</v>
      </c>
      <c r="E16" s="12"/>
      <c r="F16" s="25">
        <v>190</v>
      </c>
      <c r="G16" s="26">
        <v>244</v>
      </c>
      <c r="H16" s="26">
        <v>213</v>
      </c>
      <c r="I16" s="26">
        <v>0</v>
      </c>
      <c r="J16" s="25">
        <v>0</v>
      </c>
      <c r="K16" s="26">
        <v>0</v>
      </c>
      <c r="L16" s="18">
        <f t="shared" si="0"/>
        <v>647</v>
      </c>
      <c r="M16" s="19">
        <f t="shared" si="1"/>
        <v>647</v>
      </c>
      <c r="N16" s="22">
        <f t="shared" si="2"/>
        <v>107.83333333333333</v>
      </c>
      <c r="O16" s="44">
        <f>M16-$M$17</f>
        <v>647</v>
      </c>
      <c r="P16" s="20">
        <f t="shared" si="4"/>
        <v>244</v>
      </c>
    </row>
    <row r="17" spans="1:16" s="2" customFormat="1" ht="20.25" customHeight="1">
      <c r="A17" s="46">
        <v>14</v>
      </c>
      <c r="B17" s="17" t="s">
        <v>139</v>
      </c>
      <c r="C17" s="76">
        <v>5</v>
      </c>
      <c r="D17" s="24" t="s">
        <v>63</v>
      </c>
      <c r="E17" s="12"/>
      <c r="F17" s="38">
        <v>0</v>
      </c>
      <c r="G17" s="27">
        <v>0</v>
      </c>
      <c r="H17" s="27">
        <v>0</v>
      </c>
      <c r="I17" s="26">
        <v>0</v>
      </c>
      <c r="J17" s="25">
        <v>0</v>
      </c>
      <c r="K17" s="26">
        <v>0</v>
      </c>
      <c r="L17" s="18">
        <f t="shared" si="0"/>
        <v>0</v>
      </c>
      <c r="M17" s="19">
        <f t="shared" si="1"/>
        <v>0</v>
      </c>
      <c r="N17" s="21">
        <f t="shared" si="2"/>
        <v>0</v>
      </c>
      <c r="O17" s="43">
        <f>M17-$M$13</f>
        <v>-993</v>
      </c>
      <c r="P17" s="20">
        <f t="shared" si="4"/>
        <v>0</v>
      </c>
    </row>
    <row r="21" ht="15"/>
    <row r="22" ht="15"/>
    <row r="23" ht="15"/>
    <row r="24" ht="15"/>
    <row r="25" ht="15"/>
  </sheetData>
  <sheetProtection selectLockedCells="1" selectUnlockedCells="1"/>
  <printOptions verticalCentered="1"/>
  <pageMargins left="0.44" right="0.14" top="0.18" bottom="0.51" header="0.12" footer="0.45"/>
  <pageSetup fitToHeight="2" fitToWidth="1" horizontalDpi="300" verticalDpi="3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2">
    <tabColor indexed="51"/>
    <pageSetUpPr fitToPage="1"/>
  </sheetPr>
  <dimension ref="A2:P17"/>
  <sheetViews>
    <sheetView zoomScale="75" zoomScaleNormal="75" zoomScaleSheetLayoutView="75" workbookViewId="0" topLeftCell="A1">
      <selection activeCell="R17" sqref="R17"/>
    </sheetView>
  </sheetViews>
  <sheetFormatPr defaultColWidth="9.140625" defaultRowHeight="12.75"/>
  <cols>
    <col min="1" max="1" width="4.28125" style="3" customWidth="1"/>
    <col min="2" max="2" width="10.28125" style="6" customWidth="1"/>
    <col min="3" max="3" width="3.00390625" style="3" customWidth="1"/>
    <col min="4" max="4" width="38.7109375" style="5" bestFit="1" customWidth="1"/>
    <col min="5" max="5" width="3.57421875" style="4" customWidth="1"/>
    <col min="6" max="7" width="6.57421875" style="3" customWidth="1"/>
    <col min="8" max="11" width="6.57421875" style="7" customWidth="1"/>
    <col min="12" max="12" width="8.57421875" style="8" customWidth="1"/>
    <col min="13" max="13" width="14.28125" style="7" customWidth="1"/>
    <col min="14" max="14" width="8.57421875" style="10" customWidth="1"/>
    <col min="15" max="15" width="6.7109375" style="14" customWidth="1"/>
    <col min="16" max="16" width="6.7109375" style="9" customWidth="1"/>
  </cols>
  <sheetData>
    <row r="1" ht="70.5" customHeight="1"/>
    <row r="2" spans="1:16" ht="20.25">
      <c r="A2" s="11" t="s">
        <v>162</v>
      </c>
      <c r="C2" s="11"/>
      <c r="F2" s="13"/>
      <c r="P2" s="16">
        <f>MAX(F4:K17)</f>
        <v>269</v>
      </c>
    </row>
    <row r="3" spans="1:16" s="2" customFormat="1" ht="62.25" thickBot="1">
      <c r="A3" s="72" t="s">
        <v>121</v>
      </c>
      <c r="B3" s="72" t="s">
        <v>120</v>
      </c>
      <c r="C3" s="72" t="s">
        <v>27</v>
      </c>
      <c r="D3" s="73" t="s">
        <v>22</v>
      </c>
      <c r="E3" s="72" t="s">
        <v>25</v>
      </c>
      <c r="F3" s="73" t="s">
        <v>15</v>
      </c>
      <c r="G3" s="73" t="s">
        <v>16</v>
      </c>
      <c r="H3" s="73" t="s">
        <v>23</v>
      </c>
      <c r="I3" s="73" t="s">
        <v>24</v>
      </c>
      <c r="J3" s="73" t="s">
        <v>118</v>
      </c>
      <c r="K3" s="73" t="s">
        <v>119</v>
      </c>
      <c r="L3" s="73" t="s">
        <v>20</v>
      </c>
      <c r="M3" s="74" t="s">
        <v>29</v>
      </c>
      <c r="N3" s="75" t="s">
        <v>28</v>
      </c>
      <c r="O3" s="73" t="s">
        <v>21</v>
      </c>
      <c r="P3" s="73" t="s">
        <v>17</v>
      </c>
    </row>
    <row r="4" spans="1:16" s="2" customFormat="1" ht="20.25" customHeight="1">
      <c r="A4" s="45">
        <v>1</v>
      </c>
      <c r="B4" s="31" t="s">
        <v>135</v>
      </c>
      <c r="C4" s="76">
        <v>6</v>
      </c>
      <c r="D4" s="15" t="s">
        <v>65</v>
      </c>
      <c r="E4" s="30"/>
      <c r="F4" s="32">
        <v>269</v>
      </c>
      <c r="G4" s="29">
        <v>214</v>
      </c>
      <c r="H4" s="29">
        <v>213</v>
      </c>
      <c r="I4" s="29">
        <v>259</v>
      </c>
      <c r="J4" s="32">
        <v>229</v>
      </c>
      <c r="K4" s="29">
        <v>253</v>
      </c>
      <c r="L4" s="33">
        <f aca="true" t="shared" si="0" ref="L4:L17">SUM(F4:K4)</f>
        <v>1437</v>
      </c>
      <c r="M4" s="34">
        <f aca="true" t="shared" si="1" ref="M4:M17">COUNT(F4:K4)*E4+L4</f>
        <v>1437</v>
      </c>
      <c r="N4" s="36">
        <f aca="true" t="shared" si="2" ref="N4:N17">IF(L4,AVERAGE(F4:K4),0)</f>
        <v>239.5</v>
      </c>
      <c r="O4" s="42">
        <f>M4-$M$13</f>
        <v>277</v>
      </c>
      <c r="P4" s="35">
        <f aca="true" t="shared" si="3" ref="P4:P17">MAX(F4:K4)</f>
        <v>269</v>
      </c>
    </row>
    <row r="5" spans="1:16" s="2" customFormat="1" ht="20.25" customHeight="1">
      <c r="A5" s="46">
        <v>2</v>
      </c>
      <c r="B5" s="37" t="s">
        <v>124</v>
      </c>
      <c r="C5" s="76">
        <v>6</v>
      </c>
      <c r="D5" s="24" t="s">
        <v>114</v>
      </c>
      <c r="E5" s="28"/>
      <c r="F5" s="38">
        <v>246</v>
      </c>
      <c r="G5" s="27">
        <v>199</v>
      </c>
      <c r="H5" s="27">
        <v>235</v>
      </c>
      <c r="I5" s="27">
        <v>223</v>
      </c>
      <c r="J5" s="38">
        <v>258</v>
      </c>
      <c r="K5" s="27">
        <v>224</v>
      </c>
      <c r="L5" s="39">
        <f t="shared" si="0"/>
        <v>1385</v>
      </c>
      <c r="M5" s="40">
        <f t="shared" si="1"/>
        <v>1385</v>
      </c>
      <c r="N5" s="21">
        <f t="shared" si="2"/>
        <v>230.83333333333334</v>
      </c>
      <c r="O5" s="43">
        <f>M5-$M$13</f>
        <v>225</v>
      </c>
      <c r="P5" s="41">
        <f t="shared" si="3"/>
        <v>258</v>
      </c>
    </row>
    <row r="6" spans="1:16" s="2" customFormat="1" ht="20.25" customHeight="1">
      <c r="A6" s="28">
        <v>3</v>
      </c>
      <c r="B6" s="37" t="s">
        <v>130</v>
      </c>
      <c r="C6" s="76">
        <v>6</v>
      </c>
      <c r="D6" s="24" t="s">
        <v>68</v>
      </c>
      <c r="E6" s="28"/>
      <c r="F6" s="38">
        <v>217</v>
      </c>
      <c r="G6" s="27">
        <v>234</v>
      </c>
      <c r="H6" s="27">
        <v>211</v>
      </c>
      <c r="I6" s="27">
        <v>205</v>
      </c>
      <c r="J6" s="38">
        <v>193</v>
      </c>
      <c r="K6" s="27">
        <v>243</v>
      </c>
      <c r="L6" s="39">
        <f t="shared" si="0"/>
        <v>1303</v>
      </c>
      <c r="M6" s="40">
        <f t="shared" si="1"/>
        <v>1303</v>
      </c>
      <c r="N6" s="21">
        <f t="shared" si="2"/>
        <v>217.16666666666666</v>
      </c>
      <c r="O6" s="43">
        <f>M6-$M$13</f>
        <v>143</v>
      </c>
      <c r="P6" s="41">
        <f t="shared" si="3"/>
        <v>243</v>
      </c>
    </row>
    <row r="7" spans="1:16" s="2" customFormat="1" ht="20.25" customHeight="1">
      <c r="A7" s="45">
        <v>4</v>
      </c>
      <c r="B7" s="37" t="s">
        <v>138</v>
      </c>
      <c r="C7" s="76">
        <v>6</v>
      </c>
      <c r="D7" s="24" t="s">
        <v>54</v>
      </c>
      <c r="E7" s="28">
        <v>5</v>
      </c>
      <c r="F7" s="38">
        <v>227</v>
      </c>
      <c r="G7" s="27">
        <v>245</v>
      </c>
      <c r="H7" s="27">
        <v>237</v>
      </c>
      <c r="I7" s="27">
        <v>184</v>
      </c>
      <c r="J7" s="38">
        <v>195</v>
      </c>
      <c r="K7" s="27">
        <v>184</v>
      </c>
      <c r="L7" s="39">
        <f t="shared" si="0"/>
        <v>1272</v>
      </c>
      <c r="M7" s="40">
        <f t="shared" si="1"/>
        <v>1302</v>
      </c>
      <c r="N7" s="21">
        <f t="shared" si="2"/>
        <v>212</v>
      </c>
      <c r="O7" s="43">
        <f>M7-$M$13</f>
        <v>142</v>
      </c>
      <c r="P7" s="41">
        <f t="shared" si="3"/>
        <v>245</v>
      </c>
    </row>
    <row r="8" spans="1:16" s="23" customFormat="1" ht="20.25" customHeight="1">
      <c r="A8" s="46">
        <v>5</v>
      </c>
      <c r="B8" s="37" t="s">
        <v>133</v>
      </c>
      <c r="C8" s="76">
        <v>6</v>
      </c>
      <c r="D8" s="24" t="s">
        <v>51</v>
      </c>
      <c r="E8" s="28">
        <v>5</v>
      </c>
      <c r="F8" s="38">
        <v>215</v>
      </c>
      <c r="G8" s="27">
        <v>200</v>
      </c>
      <c r="H8" s="27">
        <v>237</v>
      </c>
      <c r="I8" s="27">
        <v>215</v>
      </c>
      <c r="J8" s="38">
        <v>191</v>
      </c>
      <c r="K8" s="27">
        <v>213</v>
      </c>
      <c r="L8" s="39">
        <f t="shared" si="0"/>
        <v>1271</v>
      </c>
      <c r="M8" s="40">
        <f t="shared" si="1"/>
        <v>1301</v>
      </c>
      <c r="N8" s="21">
        <f t="shared" si="2"/>
        <v>211.83333333333334</v>
      </c>
      <c r="O8" s="43">
        <f>M8-$M$17</f>
        <v>1301</v>
      </c>
      <c r="P8" s="41">
        <f t="shared" si="3"/>
        <v>237</v>
      </c>
    </row>
    <row r="9" spans="1:16" s="23" customFormat="1" ht="20.25" customHeight="1">
      <c r="A9" s="28">
        <v>6</v>
      </c>
      <c r="B9" s="37" t="s">
        <v>136</v>
      </c>
      <c r="C9" s="76">
        <v>6</v>
      </c>
      <c r="D9" s="24" t="s">
        <v>150</v>
      </c>
      <c r="E9" s="28"/>
      <c r="F9" s="38">
        <v>268</v>
      </c>
      <c r="G9" s="27">
        <v>187</v>
      </c>
      <c r="H9" s="27">
        <v>215</v>
      </c>
      <c r="I9" s="27">
        <v>236</v>
      </c>
      <c r="J9" s="38">
        <v>226</v>
      </c>
      <c r="K9" s="27">
        <v>160</v>
      </c>
      <c r="L9" s="39">
        <f t="shared" si="0"/>
        <v>1292</v>
      </c>
      <c r="M9" s="40">
        <f t="shared" si="1"/>
        <v>1292</v>
      </c>
      <c r="N9" s="21">
        <f t="shared" si="2"/>
        <v>215.33333333333334</v>
      </c>
      <c r="O9" s="43">
        <f aca="true" t="shared" si="4" ref="O9:O17">M9-$M$13</f>
        <v>132</v>
      </c>
      <c r="P9" s="41">
        <f t="shared" si="3"/>
        <v>268</v>
      </c>
    </row>
    <row r="10" spans="1:16" s="2" customFormat="1" ht="20.25" customHeight="1">
      <c r="A10" s="45">
        <v>7</v>
      </c>
      <c r="B10" s="37" t="s">
        <v>131</v>
      </c>
      <c r="C10" s="76">
        <v>6</v>
      </c>
      <c r="D10" s="24" t="s">
        <v>50</v>
      </c>
      <c r="E10" s="28"/>
      <c r="F10" s="38">
        <v>267</v>
      </c>
      <c r="G10" s="27">
        <v>162</v>
      </c>
      <c r="H10" s="27">
        <v>227</v>
      </c>
      <c r="I10" s="27">
        <v>168</v>
      </c>
      <c r="J10" s="38">
        <v>208</v>
      </c>
      <c r="K10" s="27">
        <v>223</v>
      </c>
      <c r="L10" s="39">
        <f t="shared" si="0"/>
        <v>1255</v>
      </c>
      <c r="M10" s="40">
        <f t="shared" si="1"/>
        <v>1255</v>
      </c>
      <c r="N10" s="21">
        <f t="shared" si="2"/>
        <v>209.16666666666666</v>
      </c>
      <c r="O10" s="43">
        <f t="shared" si="4"/>
        <v>95</v>
      </c>
      <c r="P10" s="41">
        <f t="shared" si="3"/>
        <v>267</v>
      </c>
    </row>
    <row r="11" spans="1:16" s="2" customFormat="1" ht="20.25" customHeight="1">
      <c r="A11" s="46">
        <v>8</v>
      </c>
      <c r="B11" s="37" t="s">
        <v>132</v>
      </c>
      <c r="C11" s="76">
        <v>6</v>
      </c>
      <c r="D11" s="24" t="s">
        <v>42</v>
      </c>
      <c r="E11" s="28"/>
      <c r="F11" s="38">
        <v>162</v>
      </c>
      <c r="G11" s="27">
        <v>190</v>
      </c>
      <c r="H11" s="27">
        <v>221</v>
      </c>
      <c r="I11" s="27">
        <v>173</v>
      </c>
      <c r="J11" s="38">
        <v>216</v>
      </c>
      <c r="K11" s="27">
        <v>206</v>
      </c>
      <c r="L11" s="39">
        <f t="shared" si="0"/>
        <v>1168</v>
      </c>
      <c r="M11" s="40">
        <f t="shared" si="1"/>
        <v>1168</v>
      </c>
      <c r="N11" s="21">
        <f t="shared" si="2"/>
        <v>194.66666666666666</v>
      </c>
      <c r="O11" s="43">
        <f t="shared" si="4"/>
        <v>8</v>
      </c>
      <c r="P11" s="41">
        <f t="shared" si="3"/>
        <v>221</v>
      </c>
    </row>
    <row r="12" spans="1:16" s="2" customFormat="1" ht="20.25" customHeight="1">
      <c r="A12" s="28">
        <v>9</v>
      </c>
      <c r="B12" s="37" t="s">
        <v>141</v>
      </c>
      <c r="C12" s="76">
        <v>6</v>
      </c>
      <c r="D12" s="24" t="s">
        <v>108</v>
      </c>
      <c r="E12" s="28"/>
      <c r="F12" s="38">
        <v>194</v>
      </c>
      <c r="G12" s="27">
        <v>206</v>
      </c>
      <c r="H12" s="27">
        <v>190</v>
      </c>
      <c r="I12" s="27">
        <v>145</v>
      </c>
      <c r="J12" s="38">
        <v>243</v>
      </c>
      <c r="K12" s="27">
        <v>190</v>
      </c>
      <c r="L12" s="39">
        <f t="shared" si="0"/>
        <v>1168</v>
      </c>
      <c r="M12" s="40">
        <f t="shared" si="1"/>
        <v>1168</v>
      </c>
      <c r="N12" s="21">
        <f t="shared" si="2"/>
        <v>194.66666666666666</v>
      </c>
      <c r="O12" s="43">
        <f t="shared" si="4"/>
        <v>8</v>
      </c>
      <c r="P12" s="41">
        <f t="shared" si="3"/>
        <v>243</v>
      </c>
    </row>
    <row r="13" spans="1:16" s="2" customFormat="1" ht="20.25" customHeight="1">
      <c r="A13" s="45">
        <v>10</v>
      </c>
      <c r="B13" s="37" t="s">
        <v>134</v>
      </c>
      <c r="C13" s="76">
        <v>6</v>
      </c>
      <c r="D13" s="24" t="s">
        <v>35</v>
      </c>
      <c r="E13" s="28"/>
      <c r="F13" s="38">
        <v>159</v>
      </c>
      <c r="G13" s="27">
        <v>167</v>
      </c>
      <c r="H13" s="27">
        <v>218</v>
      </c>
      <c r="I13" s="27">
        <v>173</v>
      </c>
      <c r="J13" s="38">
        <v>199</v>
      </c>
      <c r="K13" s="27">
        <v>244</v>
      </c>
      <c r="L13" s="39">
        <f t="shared" si="0"/>
        <v>1160</v>
      </c>
      <c r="M13" s="40">
        <f t="shared" si="1"/>
        <v>1160</v>
      </c>
      <c r="N13" s="21">
        <f t="shared" si="2"/>
        <v>193.33333333333334</v>
      </c>
      <c r="O13" s="43">
        <f t="shared" si="4"/>
        <v>0</v>
      </c>
      <c r="P13" s="41">
        <f t="shared" si="3"/>
        <v>244</v>
      </c>
    </row>
    <row r="14" spans="1:16" s="2" customFormat="1" ht="20.25" customHeight="1">
      <c r="A14" s="46">
        <v>11</v>
      </c>
      <c r="B14" s="37" t="s">
        <v>145</v>
      </c>
      <c r="C14" s="76">
        <v>6</v>
      </c>
      <c r="D14" s="24" t="s">
        <v>14</v>
      </c>
      <c r="E14" s="28"/>
      <c r="F14" s="38">
        <v>194</v>
      </c>
      <c r="G14" s="27">
        <v>199</v>
      </c>
      <c r="H14" s="27">
        <v>160</v>
      </c>
      <c r="I14" s="27">
        <v>204</v>
      </c>
      <c r="J14" s="38">
        <v>244</v>
      </c>
      <c r="K14" s="27">
        <v>126</v>
      </c>
      <c r="L14" s="39">
        <f t="shared" si="0"/>
        <v>1127</v>
      </c>
      <c r="M14" s="40">
        <f t="shared" si="1"/>
        <v>1127</v>
      </c>
      <c r="N14" s="21">
        <f t="shared" si="2"/>
        <v>187.83333333333334</v>
      </c>
      <c r="O14" s="43">
        <f t="shared" si="4"/>
        <v>-33</v>
      </c>
      <c r="P14" s="41">
        <f t="shared" si="3"/>
        <v>244</v>
      </c>
    </row>
    <row r="15" spans="1:16" s="2" customFormat="1" ht="20.25" customHeight="1">
      <c r="A15" s="28">
        <v>12</v>
      </c>
      <c r="B15" s="37" t="s">
        <v>155</v>
      </c>
      <c r="C15" s="76">
        <v>6</v>
      </c>
      <c r="D15" s="24" t="s">
        <v>1</v>
      </c>
      <c r="E15" s="28"/>
      <c r="F15" s="38">
        <v>177</v>
      </c>
      <c r="G15" s="27">
        <v>189</v>
      </c>
      <c r="H15" s="27">
        <v>184</v>
      </c>
      <c r="I15" s="27">
        <v>173</v>
      </c>
      <c r="J15" s="38">
        <v>180</v>
      </c>
      <c r="K15" s="27">
        <v>207</v>
      </c>
      <c r="L15" s="39">
        <f t="shared" si="0"/>
        <v>1110</v>
      </c>
      <c r="M15" s="40">
        <f t="shared" si="1"/>
        <v>1110</v>
      </c>
      <c r="N15" s="21">
        <f t="shared" si="2"/>
        <v>185</v>
      </c>
      <c r="O15" s="43">
        <f t="shared" si="4"/>
        <v>-50</v>
      </c>
      <c r="P15" s="41">
        <f t="shared" si="3"/>
        <v>207</v>
      </c>
    </row>
    <row r="16" spans="1:16" s="2" customFormat="1" ht="20.25" customHeight="1">
      <c r="A16" s="45">
        <v>13</v>
      </c>
      <c r="B16" s="17" t="s">
        <v>128</v>
      </c>
      <c r="C16" s="76">
        <v>6</v>
      </c>
      <c r="D16" s="24" t="s">
        <v>106</v>
      </c>
      <c r="E16" s="12">
        <v>5</v>
      </c>
      <c r="F16" s="25">
        <v>170</v>
      </c>
      <c r="G16" s="26">
        <v>167</v>
      </c>
      <c r="H16" s="26">
        <v>198</v>
      </c>
      <c r="I16" s="26">
        <v>177</v>
      </c>
      <c r="J16" s="25">
        <v>160</v>
      </c>
      <c r="K16" s="26">
        <v>194</v>
      </c>
      <c r="L16" s="18">
        <f t="shared" si="0"/>
        <v>1066</v>
      </c>
      <c r="M16" s="19">
        <f t="shared" si="1"/>
        <v>1096</v>
      </c>
      <c r="N16" s="22">
        <f t="shared" si="2"/>
        <v>177.66666666666666</v>
      </c>
      <c r="O16" s="43">
        <f t="shared" si="4"/>
        <v>-64</v>
      </c>
      <c r="P16" s="20">
        <f t="shared" si="3"/>
        <v>198</v>
      </c>
    </row>
    <row r="17" spans="1:16" s="2" customFormat="1" ht="20.25" customHeight="1">
      <c r="A17" s="46">
        <v>14</v>
      </c>
      <c r="B17" s="17" t="s">
        <v>129</v>
      </c>
      <c r="C17" s="76">
        <v>6</v>
      </c>
      <c r="D17" s="24" t="s">
        <v>93</v>
      </c>
      <c r="E17" s="12"/>
      <c r="F17" s="38">
        <v>0</v>
      </c>
      <c r="G17" s="27"/>
      <c r="H17" s="86"/>
      <c r="I17" s="26"/>
      <c r="J17" s="25"/>
      <c r="K17" s="26"/>
      <c r="L17" s="18">
        <f t="shared" si="0"/>
        <v>0</v>
      </c>
      <c r="M17" s="19">
        <f t="shared" si="1"/>
        <v>0</v>
      </c>
      <c r="N17" s="21">
        <f t="shared" si="2"/>
        <v>0</v>
      </c>
      <c r="O17" s="43">
        <f t="shared" si="4"/>
        <v>-1160</v>
      </c>
      <c r="P17" s="20">
        <f t="shared" si="3"/>
        <v>0</v>
      </c>
    </row>
    <row r="19" ht="15"/>
    <row r="20" ht="15"/>
    <row r="21" ht="15"/>
    <row r="22" ht="15"/>
    <row r="23" ht="15"/>
  </sheetData>
  <sheetProtection selectLockedCells="1" selectUnlockedCells="1"/>
  <printOptions verticalCentered="1"/>
  <pageMargins left="0.44" right="0.14" top="0.18" bottom="0.51" header="0.12" footer="0.45"/>
  <pageSetup fitToHeight="2" fitToWidth="1" horizontalDpi="300" verticalDpi="300" orientation="portrait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>
    <tabColor indexed="51"/>
    <pageSetUpPr fitToPage="1"/>
  </sheetPr>
  <dimension ref="A2:P29"/>
  <sheetViews>
    <sheetView zoomScale="75" zoomScaleNormal="75" zoomScaleSheetLayoutView="75" workbookViewId="0" topLeftCell="A1">
      <selection activeCell="Q19" sqref="Q19"/>
    </sheetView>
  </sheetViews>
  <sheetFormatPr defaultColWidth="9.140625" defaultRowHeight="12.75"/>
  <cols>
    <col min="1" max="1" width="4.28125" style="3" customWidth="1"/>
    <col min="2" max="2" width="10.28125" style="6" customWidth="1"/>
    <col min="3" max="3" width="3.00390625" style="3" customWidth="1"/>
    <col min="4" max="4" width="38.7109375" style="5" bestFit="1" customWidth="1"/>
    <col min="5" max="5" width="3.57421875" style="4" customWidth="1"/>
    <col min="6" max="7" width="6.57421875" style="3" customWidth="1"/>
    <col min="8" max="11" width="6.57421875" style="7" customWidth="1"/>
    <col min="12" max="12" width="8.57421875" style="8" customWidth="1"/>
    <col min="13" max="13" width="14.28125" style="7" customWidth="1"/>
    <col min="14" max="14" width="7.140625" style="10" customWidth="1"/>
    <col min="15" max="15" width="7.140625" style="14" customWidth="1"/>
    <col min="16" max="16" width="7.140625" style="9" customWidth="1"/>
  </cols>
  <sheetData>
    <row r="1" ht="70.5" customHeight="1"/>
    <row r="2" spans="1:16" ht="20.25">
      <c r="A2" s="11" t="s">
        <v>161</v>
      </c>
      <c r="C2" s="11"/>
      <c r="F2" s="13"/>
      <c r="P2" s="16">
        <f>MAX(F4:K17)</f>
        <v>269</v>
      </c>
    </row>
    <row r="3" spans="1:16" s="2" customFormat="1" ht="62.25" thickBot="1">
      <c r="A3" s="72" t="s">
        <v>121</v>
      </c>
      <c r="B3" s="72" t="s">
        <v>120</v>
      </c>
      <c r="C3" s="72" t="s">
        <v>27</v>
      </c>
      <c r="D3" s="73" t="s">
        <v>22</v>
      </c>
      <c r="E3" s="72" t="s">
        <v>25</v>
      </c>
      <c r="F3" s="73" t="s">
        <v>15</v>
      </c>
      <c r="G3" s="73" t="s">
        <v>16</v>
      </c>
      <c r="H3" s="73" t="s">
        <v>23</v>
      </c>
      <c r="I3" s="73" t="s">
        <v>24</v>
      </c>
      <c r="J3" s="73" t="s">
        <v>118</v>
      </c>
      <c r="K3" s="73" t="s">
        <v>119</v>
      </c>
      <c r="L3" s="73" t="s">
        <v>20</v>
      </c>
      <c r="M3" s="74" t="s">
        <v>29</v>
      </c>
      <c r="N3" s="75" t="s">
        <v>28</v>
      </c>
      <c r="O3" s="73" t="s">
        <v>21</v>
      </c>
      <c r="P3" s="73" t="s">
        <v>17</v>
      </c>
    </row>
    <row r="4" spans="1:16" s="2" customFormat="1" ht="20.25" customHeight="1">
      <c r="A4" s="45">
        <v>1</v>
      </c>
      <c r="B4" s="31" t="s">
        <v>130</v>
      </c>
      <c r="C4" s="76">
        <v>7</v>
      </c>
      <c r="D4" s="15" t="s">
        <v>112</v>
      </c>
      <c r="E4" s="30"/>
      <c r="F4" s="32">
        <v>258</v>
      </c>
      <c r="G4" s="29">
        <v>218</v>
      </c>
      <c r="H4" s="29">
        <v>231</v>
      </c>
      <c r="I4" s="29">
        <v>225</v>
      </c>
      <c r="J4" s="32">
        <v>214</v>
      </c>
      <c r="K4" s="29">
        <v>225</v>
      </c>
      <c r="L4" s="33">
        <f aca="true" t="shared" si="0" ref="L4:L29">SUM(F4:K4)</f>
        <v>1371</v>
      </c>
      <c r="M4" s="34">
        <f aca="true" t="shared" si="1" ref="M4:M29">COUNT(F4:K4)*E4+L4</f>
        <v>1371</v>
      </c>
      <c r="N4" s="36">
        <f aca="true" t="shared" si="2" ref="N4:N29">IF(L4,AVERAGE(F4:K4),0)</f>
        <v>228.5</v>
      </c>
      <c r="O4" s="42">
        <f aca="true" t="shared" si="3" ref="O4:O16">M4-$M$13</f>
        <v>127</v>
      </c>
      <c r="P4" s="35">
        <f aca="true" t="shared" si="4" ref="P4:P29">MAX(F4:K4)</f>
        <v>258</v>
      </c>
    </row>
    <row r="5" spans="1:16" s="2" customFormat="1" ht="20.25" customHeight="1">
      <c r="A5" s="46">
        <v>2</v>
      </c>
      <c r="B5" s="37" t="s">
        <v>129</v>
      </c>
      <c r="C5" s="76">
        <v>7</v>
      </c>
      <c r="D5" s="24" t="s">
        <v>10</v>
      </c>
      <c r="E5" s="28">
        <v>5</v>
      </c>
      <c r="F5" s="38">
        <v>175</v>
      </c>
      <c r="G5" s="27">
        <v>247</v>
      </c>
      <c r="H5" s="27">
        <v>223</v>
      </c>
      <c r="I5" s="27">
        <v>200</v>
      </c>
      <c r="J5" s="38">
        <v>238</v>
      </c>
      <c r="K5" s="27">
        <v>256</v>
      </c>
      <c r="L5" s="39">
        <f t="shared" si="0"/>
        <v>1339</v>
      </c>
      <c r="M5" s="40">
        <f t="shared" si="1"/>
        <v>1369</v>
      </c>
      <c r="N5" s="21">
        <f t="shared" si="2"/>
        <v>223.16666666666666</v>
      </c>
      <c r="O5" s="43">
        <f t="shared" si="3"/>
        <v>125</v>
      </c>
      <c r="P5" s="41">
        <f t="shared" si="4"/>
        <v>256</v>
      </c>
    </row>
    <row r="6" spans="1:16" s="2" customFormat="1" ht="20.25" customHeight="1">
      <c r="A6" s="28">
        <v>3</v>
      </c>
      <c r="B6" s="37" t="s">
        <v>173</v>
      </c>
      <c r="C6" s="76">
        <v>7</v>
      </c>
      <c r="D6" s="24" t="s">
        <v>144</v>
      </c>
      <c r="E6" s="28"/>
      <c r="F6" s="38">
        <v>246</v>
      </c>
      <c r="G6" s="27">
        <v>211</v>
      </c>
      <c r="H6" s="27">
        <v>246</v>
      </c>
      <c r="I6" s="27">
        <v>268</v>
      </c>
      <c r="J6" s="38">
        <v>183</v>
      </c>
      <c r="K6" s="27">
        <v>182</v>
      </c>
      <c r="L6" s="39">
        <f t="shared" si="0"/>
        <v>1336</v>
      </c>
      <c r="M6" s="40">
        <f t="shared" si="1"/>
        <v>1336</v>
      </c>
      <c r="N6" s="21">
        <f t="shared" si="2"/>
        <v>222.66666666666666</v>
      </c>
      <c r="O6" s="43">
        <f t="shared" si="3"/>
        <v>92</v>
      </c>
      <c r="P6" s="41">
        <f t="shared" si="4"/>
        <v>268</v>
      </c>
    </row>
    <row r="7" spans="1:16" s="2" customFormat="1" ht="20.25" customHeight="1">
      <c r="A7" s="45">
        <v>4</v>
      </c>
      <c r="B7" s="37" t="s">
        <v>125</v>
      </c>
      <c r="C7" s="76">
        <v>7</v>
      </c>
      <c r="D7" s="24" t="s">
        <v>9</v>
      </c>
      <c r="E7" s="28"/>
      <c r="F7" s="38">
        <v>178</v>
      </c>
      <c r="G7" s="27">
        <v>247</v>
      </c>
      <c r="H7" s="27">
        <v>242</v>
      </c>
      <c r="I7" s="27">
        <v>236</v>
      </c>
      <c r="J7" s="38">
        <v>212</v>
      </c>
      <c r="K7" s="27">
        <v>217</v>
      </c>
      <c r="L7" s="39">
        <f t="shared" si="0"/>
        <v>1332</v>
      </c>
      <c r="M7" s="40">
        <f t="shared" si="1"/>
        <v>1332</v>
      </c>
      <c r="N7" s="21">
        <f t="shared" si="2"/>
        <v>222</v>
      </c>
      <c r="O7" s="43">
        <f t="shared" si="3"/>
        <v>88</v>
      </c>
      <c r="P7" s="41">
        <f t="shared" si="4"/>
        <v>247</v>
      </c>
    </row>
    <row r="8" spans="1:16" s="23" customFormat="1" ht="20.25" customHeight="1">
      <c r="A8" s="46">
        <v>5</v>
      </c>
      <c r="B8" s="37" t="s">
        <v>124</v>
      </c>
      <c r="C8" s="76">
        <v>7</v>
      </c>
      <c r="D8" s="24" t="s">
        <v>80</v>
      </c>
      <c r="E8" s="28">
        <v>5</v>
      </c>
      <c r="F8" s="38">
        <v>184</v>
      </c>
      <c r="G8" s="27">
        <v>233</v>
      </c>
      <c r="H8" s="27">
        <v>242</v>
      </c>
      <c r="I8" s="27">
        <v>224</v>
      </c>
      <c r="J8" s="38">
        <v>166</v>
      </c>
      <c r="K8" s="27">
        <v>238</v>
      </c>
      <c r="L8" s="39">
        <f t="shared" si="0"/>
        <v>1287</v>
      </c>
      <c r="M8" s="40">
        <f t="shared" si="1"/>
        <v>1317</v>
      </c>
      <c r="N8" s="21">
        <f t="shared" si="2"/>
        <v>214.5</v>
      </c>
      <c r="O8" s="43">
        <f t="shared" si="3"/>
        <v>73</v>
      </c>
      <c r="P8" s="41">
        <f t="shared" si="4"/>
        <v>242</v>
      </c>
    </row>
    <row r="9" spans="1:16" s="23" customFormat="1" ht="20.25" customHeight="1">
      <c r="A9" s="28">
        <v>6</v>
      </c>
      <c r="B9" s="37" t="s">
        <v>168</v>
      </c>
      <c r="C9" s="76">
        <v>7</v>
      </c>
      <c r="D9" s="24" t="s">
        <v>92</v>
      </c>
      <c r="E9" s="28"/>
      <c r="F9" s="38">
        <v>190</v>
      </c>
      <c r="G9" s="27">
        <v>190</v>
      </c>
      <c r="H9" s="27">
        <v>236</v>
      </c>
      <c r="I9" s="27">
        <v>174</v>
      </c>
      <c r="J9" s="38">
        <v>236</v>
      </c>
      <c r="K9" s="27">
        <v>255</v>
      </c>
      <c r="L9" s="39">
        <f t="shared" si="0"/>
        <v>1281</v>
      </c>
      <c r="M9" s="40">
        <f t="shared" si="1"/>
        <v>1281</v>
      </c>
      <c r="N9" s="21">
        <f t="shared" si="2"/>
        <v>213.5</v>
      </c>
      <c r="O9" s="43">
        <f t="shared" si="3"/>
        <v>37</v>
      </c>
      <c r="P9" s="41">
        <f t="shared" si="4"/>
        <v>255</v>
      </c>
    </row>
    <row r="10" spans="1:16" s="2" customFormat="1" ht="20.25" customHeight="1">
      <c r="A10" s="45">
        <v>7</v>
      </c>
      <c r="B10" s="37" t="s">
        <v>140</v>
      </c>
      <c r="C10" s="76">
        <v>7</v>
      </c>
      <c r="D10" s="24" t="s">
        <v>95</v>
      </c>
      <c r="E10" s="28"/>
      <c r="F10" s="38">
        <v>178</v>
      </c>
      <c r="G10" s="27">
        <v>203</v>
      </c>
      <c r="H10" s="27">
        <v>269</v>
      </c>
      <c r="I10" s="27">
        <v>232</v>
      </c>
      <c r="J10" s="38">
        <v>183</v>
      </c>
      <c r="K10" s="27">
        <v>210</v>
      </c>
      <c r="L10" s="39">
        <f t="shared" si="0"/>
        <v>1275</v>
      </c>
      <c r="M10" s="40">
        <f t="shared" si="1"/>
        <v>1275</v>
      </c>
      <c r="N10" s="21">
        <f t="shared" si="2"/>
        <v>212.5</v>
      </c>
      <c r="O10" s="43">
        <f t="shared" si="3"/>
        <v>31</v>
      </c>
      <c r="P10" s="41">
        <f t="shared" si="4"/>
        <v>269</v>
      </c>
    </row>
    <row r="11" spans="1:16" s="2" customFormat="1" ht="20.25" customHeight="1">
      <c r="A11" s="46">
        <v>8</v>
      </c>
      <c r="B11" s="37" t="s">
        <v>141</v>
      </c>
      <c r="C11" s="76">
        <v>7</v>
      </c>
      <c r="D11" s="24" t="s">
        <v>106</v>
      </c>
      <c r="E11" s="28">
        <v>5</v>
      </c>
      <c r="F11" s="38">
        <v>215</v>
      </c>
      <c r="G11" s="27">
        <v>172</v>
      </c>
      <c r="H11" s="27">
        <v>181</v>
      </c>
      <c r="I11" s="27">
        <v>227</v>
      </c>
      <c r="J11" s="38">
        <v>257</v>
      </c>
      <c r="K11" s="27">
        <v>190</v>
      </c>
      <c r="L11" s="39">
        <f t="shared" si="0"/>
        <v>1242</v>
      </c>
      <c r="M11" s="40">
        <f t="shared" si="1"/>
        <v>1272</v>
      </c>
      <c r="N11" s="21">
        <f t="shared" si="2"/>
        <v>207</v>
      </c>
      <c r="O11" s="43">
        <f t="shared" si="3"/>
        <v>28</v>
      </c>
      <c r="P11" s="41">
        <f t="shared" si="4"/>
        <v>257</v>
      </c>
    </row>
    <row r="12" spans="1:16" s="2" customFormat="1" ht="20.25" customHeight="1">
      <c r="A12" s="28">
        <v>9</v>
      </c>
      <c r="B12" s="37" t="s">
        <v>166</v>
      </c>
      <c r="C12" s="76">
        <v>7</v>
      </c>
      <c r="D12" s="24" t="s">
        <v>97</v>
      </c>
      <c r="E12" s="28">
        <v>5</v>
      </c>
      <c r="F12" s="38">
        <v>177</v>
      </c>
      <c r="G12" s="27">
        <v>175</v>
      </c>
      <c r="H12" s="27">
        <v>268</v>
      </c>
      <c r="I12" s="27">
        <v>200</v>
      </c>
      <c r="J12" s="38">
        <v>206</v>
      </c>
      <c r="K12" s="27">
        <v>192</v>
      </c>
      <c r="L12" s="39">
        <f t="shared" si="0"/>
        <v>1218</v>
      </c>
      <c r="M12" s="40">
        <f t="shared" si="1"/>
        <v>1248</v>
      </c>
      <c r="N12" s="21">
        <f t="shared" si="2"/>
        <v>203</v>
      </c>
      <c r="O12" s="43">
        <f t="shared" si="3"/>
        <v>4</v>
      </c>
      <c r="P12" s="41">
        <f t="shared" si="4"/>
        <v>268</v>
      </c>
    </row>
    <row r="13" spans="1:16" s="2" customFormat="1" ht="20.25" customHeight="1">
      <c r="A13" s="45">
        <v>10</v>
      </c>
      <c r="B13" s="37" t="s">
        <v>133</v>
      </c>
      <c r="C13" s="76">
        <v>7</v>
      </c>
      <c r="D13" s="24" t="s">
        <v>86</v>
      </c>
      <c r="E13" s="28"/>
      <c r="F13" s="38">
        <v>235</v>
      </c>
      <c r="G13" s="27">
        <v>243</v>
      </c>
      <c r="H13" s="27">
        <v>196</v>
      </c>
      <c r="I13" s="27">
        <v>184</v>
      </c>
      <c r="J13" s="38">
        <v>182</v>
      </c>
      <c r="K13" s="27">
        <v>204</v>
      </c>
      <c r="L13" s="39">
        <f t="shared" si="0"/>
        <v>1244</v>
      </c>
      <c r="M13" s="40">
        <f t="shared" si="1"/>
        <v>1244</v>
      </c>
      <c r="N13" s="21">
        <f t="shared" si="2"/>
        <v>207.33333333333334</v>
      </c>
      <c r="O13" s="43">
        <f t="shared" si="3"/>
        <v>0</v>
      </c>
      <c r="P13" s="41">
        <f t="shared" si="4"/>
        <v>243</v>
      </c>
    </row>
    <row r="14" spans="1:16" s="2" customFormat="1" ht="20.25" customHeight="1">
      <c r="A14" s="46">
        <v>11</v>
      </c>
      <c r="B14" s="37" t="s">
        <v>171</v>
      </c>
      <c r="C14" s="76">
        <v>7</v>
      </c>
      <c r="D14" s="24" t="s">
        <v>5</v>
      </c>
      <c r="E14" s="28"/>
      <c r="F14" s="38">
        <v>166</v>
      </c>
      <c r="G14" s="27">
        <v>219</v>
      </c>
      <c r="H14" s="27">
        <v>212</v>
      </c>
      <c r="I14" s="27">
        <v>234</v>
      </c>
      <c r="J14" s="38">
        <v>202</v>
      </c>
      <c r="K14" s="27">
        <v>192</v>
      </c>
      <c r="L14" s="39">
        <f t="shared" si="0"/>
        <v>1225</v>
      </c>
      <c r="M14" s="40">
        <f t="shared" si="1"/>
        <v>1225</v>
      </c>
      <c r="N14" s="21">
        <f t="shared" si="2"/>
        <v>204.16666666666666</v>
      </c>
      <c r="O14" s="43">
        <f t="shared" si="3"/>
        <v>-19</v>
      </c>
      <c r="P14" s="41">
        <f t="shared" si="4"/>
        <v>234</v>
      </c>
    </row>
    <row r="15" spans="1:16" s="2" customFormat="1" ht="20.25" customHeight="1">
      <c r="A15" s="28">
        <v>12</v>
      </c>
      <c r="B15" s="37" t="s">
        <v>127</v>
      </c>
      <c r="C15" s="76">
        <v>7</v>
      </c>
      <c r="D15" s="24" t="s">
        <v>4</v>
      </c>
      <c r="E15" s="28"/>
      <c r="F15" s="38">
        <v>223</v>
      </c>
      <c r="G15" s="27">
        <v>178</v>
      </c>
      <c r="H15" s="27">
        <v>178</v>
      </c>
      <c r="I15" s="27">
        <v>215</v>
      </c>
      <c r="J15" s="38">
        <v>212</v>
      </c>
      <c r="K15" s="27">
        <v>190</v>
      </c>
      <c r="L15" s="39">
        <f t="shared" si="0"/>
        <v>1196</v>
      </c>
      <c r="M15" s="40">
        <f t="shared" si="1"/>
        <v>1196</v>
      </c>
      <c r="N15" s="21">
        <f t="shared" si="2"/>
        <v>199.33333333333334</v>
      </c>
      <c r="O15" s="43">
        <f t="shared" si="3"/>
        <v>-48</v>
      </c>
      <c r="P15" s="41">
        <f t="shared" si="4"/>
        <v>223</v>
      </c>
    </row>
    <row r="16" spans="1:16" s="2" customFormat="1" ht="20.25" customHeight="1">
      <c r="A16" s="45">
        <v>13</v>
      </c>
      <c r="B16" s="17" t="s">
        <v>134</v>
      </c>
      <c r="C16" s="76">
        <v>7</v>
      </c>
      <c r="D16" s="24" t="s">
        <v>57</v>
      </c>
      <c r="E16" s="12">
        <v>8</v>
      </c>
      <c r="F16" s="25">
        <v>216</v>
      </c>
      <c r="G16" s="26">
        <v>172</v>
      </c>
      <c r="H16" s="26">
        <v>221</v>
      </c>
      <c r="I16" s="26">
        <v>193</v>
      </c>
      <c r="J16" s="25">
        <v>178</v>
      </c>
      <c r="K16" s="26">
        <v>166</v>
      </c>
      <c r="L16" s="18">
        <f t="shared" si="0"/>
        <v>1146</v>
      </c>
      <c r="M16" s="19">
        <f t="shared" si="1"/>
        <v>1194</v>
      </c>
      <c r="N16" s="22">
        <f t="shared" si="2"/>
        <v>191</v>
      </c>
      <c r="O16" s="44">
        <f t="shared" si="3"/>
        <v>-50</v>
      </c>
      <c r="P16" s="20">
        <f t="shared" si="4"/>
        <v>221</v>
      </c>
    </row>
    <row r="17" spans="1:16" s="2" customFormat="1" ht="20.25" customHeight="1">
      <c r="A17" s="46">
        <v>14</v>
      </c>
      <c r="B17" s="17" t="s">
        <v>172</v>
      </c>
      <c r="C17" s="76">
        <v>7</v>
      </c>
      <c r="D17" s="24" t="s">
        <v>88</v>
      </c>
      <c r="E17" s="12"/>
      <c r="F17" s="38">
        <v>255</v>
      </c>
      <c r="G17" s="27">
        <v>158</v>
      </c>
      <c r="H17" s="27">
        <v>191</v>
      </c>
      <c r="I17" s="26">
        <v>147</v>
      </c>
      <c r="J17" s="25">
        <v>225</v>
      </c>
      <c r="K17" s="26">
        <v>205</v>
      </c>
      <c r="L17" s="18">
        <f t="shared" si="0"/>
        <v>1181</v>
      </c>
      <c r="M17" s="19">
        <f t="shared" si="1"/>
        <v>1181</v>
      </c>
      <c r="N17" s="21">
        <f t="shared" si="2"/>
        <v>196.83333333333334</v>
      </c>
      <c r="O17" s="43">
        <f>M17-$M$17</f>
        <v>0</v>
      </c>
      <c r="P17" s="20">
        <f t="shared" si="4"/>
        <v>255</v>
      </c>
    </row>
    <row r="18" spans="1:16" s="2" customFormat="1" ht="20.25" customHeight="1">
      <c r="A18" s="46">
        <v>15</v>
      </c>
      <c r="B18" s="17" t="s">
        <v>126</v>
      </c>
      <c r="C18" s="76">
        <v>7</v>
      </c>
      <c r="D18" s="24" t="s">
        <v>7</v>
      </c>
      <c r="E18" s="12">
        <v>5</v>
      </c>
      <c r="F18" s="38">
        <v>176</v>
      </c>
      <c r="G18" s="27">
        <v>213</v>
      </c>
      <c r="H18" s="27">
        <v>193</v>
      </c>
      <c r="I18" s="26">
        <v>215</v>
      </c>
      <c r="J18" s="25">
        <v>178</v>
      </c>
      <c r="K18" s="26">
        <v>162</v>
      </c>
      <c r="L18" s="18">
        <f t="shared" si="0"/>
        <v>1137</v>
      </c>
      <c r="M18" s="19">
        <f t="shared" si="1"/>
        <v>1167</v>
      </c>
      <c r="N18" s="21">
        <f t="shared" si="2"/>
        <v>189.5</v>
      </c>
      <c r="O18" s="43">
        <f aca="true" t="shared" si="5" ref="O18:O29">M18-$M$13</f>
        <v>-77</v>
      </c>
      <c r="P18" s="20">
        <f t="shared" si="4"/>
        <v>215</v>
      </c>
    </row>
    <row r="19" spans="1:16" s="2" customFormat="1" ht="20.25" customHeight="1">
      <c r="A19" s="46">
        <v>16</v>
      </c>
      <c r="B19" s="17" t="s">
        <v>131</v>
      </c>
      <c r="C19" s="76">
        <v>7</v>
      </c>
      <c r="D19" s="24" t="s">
        <v>108</v>
      </c>
      <c r="E19" s="12"/>
      <c r="F19" s="38">
        <v>221</v>
      </c>
      <c r="G19" s="27">
        <v>176</v>
      </c>
      <c r="H19" s="27">
        <v>212</v>
      </c>
      <c r="I19" s="26">
        <v>207</v>
      </c>
      <c r="J19" s="25">
        <v>194</v>
      </c>
      <c r="K19" s="26">
        <v>148</v>
      </c>
      <c r="L19" s="18">
        <f t="shared" si="0"/>
        <v>1158</v>
      </c>
      <c r="M19" s="19">
        <f t="shared" si="1"/>
        <v>1158</v>
      </c>
      <c r="N19" s="21">
        <f t="shared" si="2"/>
        <v>193</v>
      </c>
      <c r="O19" s="43">
        <f t="shared" si="5"/>
        <v>-86</v>
      </c>
      <c r="P19" s="20">
        <f t="shared" si="4"/>
        <v>221</v>
      </c>
    </row>
    <row r="20" spans="1:16" s="2" customFormat="1" ht="20.25" customHeight="1">
      <c r="A20" s="46">
        <v>17</v>
      </c>
      <c r="B20" s="17" t="s">
        <v>128</v>
      </c>
      <c r="C20" s="76">
        <v>7</v>
      </c>
      <c r="D20" s="24" t="s">
        <v>42</v>
      </c>
      <c r="E20" s="12"/>
      <c r="F20" s="38">
        <v>136</v>
      </c>
      <c r="G20" s="27">
        <v>202</v>
      </c>
      <c r="H20" s="27">
        <v>171</v>
      </c>
      <c r="I20" s="26">
        <v>188</v>
      </c>
      <c r="J20" s="25">
        <v>220</v>
      </c>
      <c r="K20" s="26">
        <v>212</v>
      </c>
      <c r="L20" s="18">
        <f t="shared" si="0"/>
        <v>1129</v>
      </c>
      <c r="M20" s="19">
        <f t="shared" si="1"/>
        <v>1129</v>
      </c>
      <c r="N20" s="21">
        <f t="shared" si="2"/>
        <v>188.16666666666666</v>
      </c>
      <c r="O20" s="43">
        <f t="shared" si="5"/>
        <v>-115</v>
      </c>
      <c r="P20" s="20">
        <f t="shared" si="4"/>
        <v>220</v>
      </c>
    </row>
    <row r="21" spans="1:16" s="2" customFormat="1" ht="20.25" customHeight="1">
      <c r="A21" s="46">
        <v>18</v>
      </c>
      <c r="B21" s="17" t="s">
        <v>145</v>
      </c>
      <c r="C21" s="76">
        <v>7</v>
      </c>
      <c r="D21" s="24" t="s">
        <v>45</v>
      </c>
      <c r="E21" s="12"/>
      <c r="F21" s="38">
        <v>223</v>
      </c>
      <c r="G21" s="27">
        <v>154</v>
      </c>
      <c r="H21" s="27">
        <v>191</v>
      </c>
      <c r="I21" s="26">
        <v>192</v>
      </c>
      <c r="J21" s="25">
        <v>179</v>
      </c>
      <c r="K21" s="26">
        <v>181</v>
      </c>
      <c r="L21" s="18">
        <f t="shared" si="0"/>
        <v>1120</v>
      </c>
      <c r="M21" s="19">
        <f t="shared" si="1"/>
        <v>1120</v>
      </c>
      <c r="N21" s="21">
        <f t="shared" si="2"/>
        <v>186.66666666666666</v>
      </c>
      <c r="O21" s="43">
        <f t="shared" si="5"/>
        <v>-124</v>
      </c>
      <c r="P21" s="20">
        <f t="shared" si="4"/>
        <v>223</v>
      </c>
    </row>
    <row r="22" spans="1:16" s="2" customFormat="1" ht="20.25" customHeight="1">
      <c r="A22" s="46">
        <v>19</v>
      </c>
      <c r="B22" s="17" t="s">
        <v>170</v>
      </c>
      <c r="C22" s="76">
        <v>7</v>
      </c>
      <c r="D22" s="24" t="s">
        <v>74</v>
      </c>
      <c r="E22" s="12"/>
      <c r="F22" s="38">
        <v>181</v>
      </c>
      <c r="G22" s="27">
        <v>180</v>
      </c>
      <c r="H22" s="27">
        <v>184</v>
      </c>
      <c r="I22" s="26">
        <v>171</v>
      </c>
      <c r="J22" s="25">
        <v>198</v>
      </c>
      <c r="K22" s="26">
        <v>200</v>
      </c>
      <c r="L22" s="18">
        <f t="shared" si="0"/>
        <v>1114</v>
      </c>
      <c r="M22" s="19">
        <f t="shared" si="1"/>
        <v>1114</v>
      </c>
      <c r="N22" s="21">
        <f t="shared" si="2"/>
        <v>185.66666666666666</v>
      </c>
      <c r="O22" s="43">
        <f t="shared" si="5"/>
        <v>-130</v>
      </c>
      <c r="P22" s="20">
        <f t="shared" si="4"/>
        <v>200</v>
      </c>
    </row>
    <row r="23" spans="1:16" s="2" customFormat="1" ht="20.25" customHeight="1">
      <c r="A23" s="46">
        <v>20</v>
      </c>
      <c r="B23" s="17" t="s">
        <v>135</v>
      </c>
      <c r="C23" s="76">
        <v>7</v>
      </c>
      <c r="D23" s="24" t="s">
        <v>19</v>
      </c>
      <c r="E23" s="12"/>
      <c r="F23" s="38">
        <v>200</v>
      </c>
      <c r="G23" s="27">
        <v>178</v>
      </c>
      <c r="H23" s="27">
        <v>213</v>
      </c>
      <c r="I23" s="26">
        <v>178</v>
      </c>
      <c r="J23" s="25">
        <v>161</v>
      </c>
      <c r="K23" s="26">
        <v>170</v>
      </c>
      <c r="L23" s="18">
        <f t="shared" si="0"/>
        <v>1100</v>
      </c>
      <c r="M23" s="19">
        <f t="shared" si="1"/>
        <v>1100</v>
      </c>
      <c r="N23" s="21">
        <f t="shared" si="2"/>
        <v>183.33333333333334</v>
      </c>
      <c r="O23" s="43">
        <f t="shared" si="5"/>
        <v>-144</v>
      </c>
      <c r="P23" s="20">
        <f t="shared" si="4"/>
        <v>213</v>
      </c>
    </row>
    <row r="24" spans="1:16" s="2" customFormat="1" ht="20.25" customHeight="1">
      <c r="A24" s="46">
        <v>21</v>
      </c>
      <c r="B24" s="17" t="s">
        <v>132</v>
      </c>
      <c r="C24" s="76">
        <v>7</v>
      </c>
      <c r="D24" s="24" t="s">
        <v>35</v>
      </c>
      <c r="E24" s="12"/>
      <c r="F24" s="38">
        <v>137</v>
      </c>
      <c r="G24" s="27">
        <v>212</v>
      </c>
      <c r="H24" s="27">
        <v>174</v>
      </c>
      <c r="I24" s="26">
        <v>224</v>
      </c>
      <c r="J24" s="25">
        <v>205</v>
      </c>
      <c r="K24" s="26">
        <v>147</v>
      </c>
      <c r="L24" s="18">
        <f t="shared" si="0"/>
        <v>1099</v>
      </c>
      <c r="M24" s="19">
        <f t="shared" si="1"/>
        <v>1099</v>
      </c>
      <c r="N24" s="21">
        <f t="shared" si="2"/>
        <v>183.16666666666666</v>
      </c>
      <c r="O24" s="43">
        <f t="shared" si="5"/>
        <v>-145</v>
      </c>
      <c r="P24" s="20">
        <f t="shared" si="4"/>
        <v>224</v>
      </c>
    </row>
    <row r="25" spans="1:16" s="2" customFormat="1" ht="20.25" customHeight="1">
      <c r="A25" s="46">
        <v>22</v>
      </c>
      <c r="B25" s="17" t="s">
        <v>169</v>
      </c>
      <c r="C25" s="76">
        <v>7</v>
      </c>
      <c r="D25" s="24" t="s">
        <v>99</v>
      </c>
      <c r="E25" s="12"/>
      <c r="F25" s="38">
        <v>133</v>
      </c>
      <c r="G25" s="27">
        <v>201</v>
      </c>
      <c r="H25" s="27">
        <v>154</v>
      </c>
      <c r="I25" s="26">
        <v>195</v>
      </c>
      <c r="J25" s="25">
        <v>178</v>
      </c>
      <c r="K25" s="26">
        <v>210</v>
      </c>
      <c r="L25" s="18">
        <f t="shared" si="0"/>
        <v>1071</v>
      </c>
      <c r="M25" s="19">
        <f t="shared" si="1"/>
        <v>1071</v>
      </c>
      <c r="N25" s="21">
        <f t="shared" si="2"/>
        <v>178.5</v>
      </c>
      <c r="O25" s="43">
        <f t="shared" si="5"/>
        <v>-173</v>
      </c>
      <c r="P25" s="20">
        <f t="shared" si="4"/>
        <v>210</v>
      </c>
    </row>
    <row r="26" spans="1:16" s="2" customFormat="1" ht="20.25" customHeight="1">
      <c r="A26" s="46">
        <v>23</v>
      </c>
      <c r="B26" s="17" t="s">
        <v>136</v>
      </c>
      <c r="C26" s="76">
        <v>7</v>
      </c>
      <c r="D26" s="24" t="s">
        <v>107</v>
      </c>
      <c r="E26" s="12"/>
      <c r="F26" s="38">
        <v>168</v>
      </c>
      <c r="G26" s="27">
        <v>205</v>
      </c>
      <c r="H26" s="27">
        <v>194</v>
      </c>
      <c r="I26" s="26">
        <v>154</v>
      </c>
      <c r="J26" s="25">
        <v>154</v>
      </c>
      <c r="K26" s="26">
        <v>181</v>
      </c>
      <c r="L26" s="18">
        <f t="shared" si="0"/>
        <v>1056</v>
      </c>
      <c r="M26" s="19">
        <f t="shared" si="1"/>
        <v>1056</v>
      </c>
      <c r="N26" s="21">
        <f t="shared" si="2"/>
        <v>176</v>
      </c>
      <c r="O26" s="43">
        <f t="shared" si="5"/>
        <v>-188</v>
      </c>
      <c r="P26" s="20">
        <f t="shared" si="4"/>
        <v>205</v>
      </c>
    </row>
    <row r="27" spans="1:16" s="2" customFormat="1" ht="20.25" customHeight="1">
      <c r="A27" s="46">
        <v>24</v>
      </c>
      <c r="B27" s="17" t="s">
        <v>167</v>
      </c>
      <c r="C27" s="76">
        <v>7</v>
      </c>
      <c r="D27" s="24" t="s">
        <v>1</v>
      </c>
      <c r="E27" s="12"/>
      <c r="F27" s="38">
        <v>149</v>
      </c>
      <c r="G27" s="27">
        <v>182</v>
      </c>
      <c r="H27" s="27">
        <v>158</v>
      </c>
      <c r="I27" s="26">
        <v>194</v>
      </c>
      <c r="J27" s="25">
        <v>173</v>
      </c>
      <c r="K27" s="26">
        <v>188</v>
      </c>
      <c r="L27" s="18">
        <f t="shared" si="0"/>
        <v>1044</v>
      </c>
      <c r="M27" s="19">
        <f t="shared" si="1"/>
        <v>1044</v>
      </c>
      <c r="N27" s="21">
        <f t="shared" si="2"/>
        <v>174</v>
      </c>
      <c r="O27" s="43">
        <f t="shared" si="5"/>
        <v>-200</v>
      </c>
      <c r="P27" s="20">
        <f t="shared" si="4"/>
        <v>194</v>
      </c>
    </row>
    <row r="28" spans="1:16" s="2" customFormat="1" ht="20.25" customHeight="1">
      <c r="A28" s="46">
        <v>25</v>
      </c>
      <c r="B28" s="17" t="s">
        <v>138</v>
      </c>
      <c r="C28" s="76">
        <v>7</v>
      </c>
      <c r="D28" s="24" t="s">
        <v>2</v>
      </c>
      <c r="E28" s="12"/>
      <c r="F28" s="38">
        <v>161</v>
      </c>
      <c r="G28" s="27">
        <v>173</v>
      </c>
      <c r="H28" s="27">
        <v>187</v>
      </c>
      <c r="I28" s="26">
        <v>170</v>
      </c>
      <c r="J28" s="25">
        <v>143</v>
      </c>
      <c r="K28" s="26">
        <v>142</v>
      </c>
      <c r="L28" s="18">
        <f t="shared" si="0"/>
        <v>976</v>
      </c>
      <c r="M28" s="19">
        <f t="shared" si="1"/>
        <v>976</v>
      </c>
      <c r="N28" s="21">
        <f t="shared" si="2"/>
        <v>162.66666666666666</v>
      </c>
      <c r="O28" s="43">
        <f t="shared" si="5"/>
        <v>-268</v>
      </c>
      <c r="P28" s="20">
        <f t="shared" si="4"/>
        <v>187</v>
      </c>
    </row>
    <row r="29" spans="1:16" s="2" customFormat="1" ht="20.25" customHeight="1">
      <c r="A29" s="46">
        <v>26</v>
      </c>
      <c r="B29" s="17" t="s">
        <v>137</v>
      </c>
      <c r="C29" s="76">
        <v>7</v>
      </c>
      <c r="D29" s="24" t="s">
        <v>78</v>
      </c>
      <c r="E29" s="12"/>
      <c r="F29" s="38">
        <v>124</v>
      </c>
      <c r="G29" s="27">
        <v>132</v>
      </c>
      <c r="H29" s="27">
        <v>135</v>
      </c>
      <c r="I29" s="26">
        <v>124</v>
      </c>
      <c r="J29" s="25">
        <v>194</v>
      </c>
      <c r="K29" s="26">
        <v>155</v>
      </c>
      <c r="L29" s="18">
        <f t="shared" si="0"/>
        <v>864</v>
      </c>
      <c r="M29" s="19">
        <f t="shared" si="1"/>
        <v>864</v>
      </c>
      <c r="N29" s="21">
        <f t="shared" si="2"/>
        <v>144</v>
      </c>
      <c r="O29" s="43">
        <f t="shared" si="5"/>
        <v>-380</v>
      </c>
      <c r="P29" s="20">
        <f t="shared" si="4"/>
        <v>194</v>
      </c>
    </row>
    <row r="31" ht="15"/>
    <row r="32" ht="15"/>
    <row r="33" ht="15"/>
    <row r="34" ht="15"/>
    <row r="35" ht="15"/>
  </sheetData>
  <sheetProtection selectLockedCells="1" selectUnlockedCells="1"/>
  <printOptions verticalCentered="1"/>
  <pageMargins left="0.44" right="0.14" top="0.18" bottom="0.51" header="0.12" footer="0.45"/>
  <pageSetup fitToHeight="1" fitToWidth="1" horizontalDpi="300" verticalDpi="300" orientation="landscape" paperSize="9" scale="7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4">
    <tabColor indexed="10"/>
    <pageSetUpPr fitToPage="1"/>
  </sheetPr>
  <dimension ref="A1:G19"/>
  <sheetViews>
    <sheetView zoomScale="75" zoomScaleNormal="75" zoomScaleSheetLayoutView="75" workbookViewId="0" topLeftCell="A1">
      <selection activeCell="P19" sqref="P19"/>
    </sheetView>
  </sheetViews>
  <sheetFormatPr defaultColWidth="9.140625" defaultRowHeight="12.75"/>
  <cols>
    <col min="1" max="1" width="4.28125" style="3" customWidth="1"/>
    <col min="2" max="2" width="6.7109375" style="6" customWidth="1"/>
    <col min="3" max="3" width="39.7109375" style="5" customWidth="1"/>
    <col min="4" max="4" width="3.57421875" style="4" customWidth="1"/>
    <col min="5" max="5" width="10.57421875" style="3" customWidth="1"/>
    <col min="6" max="6" width="8.57421875" style="8" customWidth="1"/>
    <col min="7" max="7" width="14.28125" style="7" customWidth="1"/>
  </cols>
  <sheetData>
    <row r="1" ht="39.75">
      <c r="C1" s="130" t="s">
        <v>176</v>
      </c>
    </row>
    <row r="2" ht="6" customHeight="1">
      <c r="E2" s="13"/>
    </row>
    <row r="3" spans="1:7" s="2" customFormat="1" ht="66" customHeight="1" thickBot="1">
      <c r="A3" s="72" t="s">
        <v>121</v>
      </c>
      <c r="B3" s="72" t="s">
        <v>120</v>
      </c>
      <c r="C3" s="73" t="s">
        <v>22</v>
      </c>
      <c r="D3" s="72" t="s">
        <v>25</v>
      </c>
      <c r="E3" s="73" t="s">
        <v>15</v>
      </c>
      <c r="F3" s="73" t="s">
        <v>20</v>
      </c>
      <c r="G3" s="74" t="s">
        <v>29</v>
      </c>
    </row>
    <row r="4" spans="1:7" s="2" customFormat="1" ht="20.25" customHeight="1">
      <c r="A4" s="45">
        <v>1</v>
      </c>
      <c r="B4" s="31" t="s">
        <v>138</v>
      </c>
      <c r="C4" s="132" t="s">
        <v>60</v>
      </c>
      <c r="D4" s="30"/>
      <c r="E4" s="32">
        <v>258</v>
      </c>
      <c r="F4" s="33">
        <f aca="true" t="shared" si="0" ref="F4:F19">SUM(E4:E4)</f>
        <v>258</v>
      </c>
      <c r="G4" s="34">
        <f aca="true" t="shared" si="1" ref="G4:G19">COUNT(E4:E4)*D4+F4</f>
        <v>258</v>
      </c>
    </row>
    <row r="5" spans="1:7" s="2" customFormat="1" ht="20.25" customHeight="1">
      <c r="A5" s="46">
        <v>2</v>
      </c>
      <c r="B5" s="37" t="s">
        <v>130</v>
      </c>
      <c r="C5" s="133" t="s">
        <v>35</v>
      </c>
      <c r="D5" s="28"/>
      <c r="E5" s="38">
        <v>255</v>
      </c>
      <c r="F5" s="39">
        <f t="shared" si="0"/>
        <v>255</v>
      </c>
      <c r="G5" s="40">
        <f t="shared" si="1"/>
        <v>255</v>
      </c>
    </row>
    <row r="6" spans="1:7" s="2" customFormat="1" ht="20.25" customHeight="1">
      <c r="A6" s="28">
        <v>3</v>
      </c>
      <c r="B6" s="37" t="s">
        <v>125</v>
      </c>
      <c r="C6" s="133" t="s">
        <v>108</v>
      </c>
      <c r="D6" s="28"/>
      <c r="E6" s="38">
        <v>248</v>
      </c>
      <c r="F6" s="39">
        <f t="shared" si="0"/>
        <v>248</v>
      </c>
      <c r="G6" s="40">
        <f t="shared" si="1"/>
        <v>248</v>
      </c>
    </row>
    <row r="7" spans="1:7" s="2" customFormat="1" ht="20.25" customHeight="1">
      <c r="A7" s="45">
        <v>4</v>
      </c>
      <c r="B7" s="37" t="s">
        <v>128</v>
      </c>
      <c r="C7" s="133" t="s">
        <v>45</v>
      </c>
      <c r="D7" s="28"/>
      <c r="E7" s="38">
        <v>224</v>
      </c>
      <c r="F7" s="39">
        <f t="shared" si="0"/>
        <v>224</v>
      </c>
      <c r="G7" s="40">
        <f t="shared" si="1"/>
        <v>224</v>
      </c>
    </row>
    <row r="8" spans="1:7" s="23" customFormat="1" ht="20.25" customHeight="1">
      <c r="A8" s="46">
        <v>5</v>
      </c>
      <c r="B8" s="37" t="s">
        <v>140</v>
      </c>
      <c r="C8" s="85" t="s">
        <v>1</v>
      </c>
      <c r="D8" s="28"/>
      <c r="E8" s="38">
        <v>221</v>
      </c>
      <c r="F8" s="39">
        <f t="shared" si="0"/>
        <v>221</v>
      </c>
      <c r="G8" s="40">
        <f t="shared" si="1"/>
        <v>221</v>
      </c>
    </row>
    <row r="9" spans="1:7" s="23" customFormat="1" ht="20.25" customHeight="1">
      <c r="A9" s="28">
        <v>6</v>
      </c>
      <c r="B9" s="37" t="s">
        <v>134</v>
      </c>
      <c r="C9" s="85" t="s">
        <v>42</v>
      </c>
      <c r="D9" s="28"/>
      <c r="E9" s="38">
        <v>217</v>
      </c>
      <c r="F9" s="39">
        <f t="shared" si="0"/>
        <v>217</v>
      </c>
      <c r="G9" s="40">
        <f t="shared" si="1"/>
        <v>217</v>
      </c>
    </row>
    <row r="10" spans="1:7" s="2" customFormat="1" ht="20.25" customHeight="1">
      <c r="A10" s="45">
        <v>7</v>
      </c>
      <c r="B10" s="37" t="s">
        <v>123</v>
      </c>
      <c r="C10" s="85" t="s">
        <v>92</v>
      </c>
      <c r="D10" s="28"/>
      <c r="E10" s="38">
        <v>204</v>
      </c>
      <c r="F10" s="39">
        <f t="shared" si="0"/>
        <v>204</v>
      </c>
      <c r="G10" s="40">
        <f t="shared" si="1"/>
        <v>204</v>
      </c>
    </row>
    <row r="11" spans="1:7" s="2" customFormat="1" ht="20.25" customHeight="1">
      <c r="A11" s="46">
        <v>8</v>
      </c>
      <c r="B11" s="37" t="s">
        <v>139</v>
      </c>
      <c r="C11" s="85" t="s">
        <v>5</v>
      </c>
      <c r="D11" s="28"/>
      <c r="E11" s="38">
        <v>202</v>
      </c>
      <c r="F11" s="39">
        <f t="shared" si="0"/>
        <v>202</v>
      </c>
      <c r="G11" s="40">
        <f t="shared" si="1"/>
        <v>202</v>
      </c>
    </row>
    <row r="12" spans="1:7" s="2" customFormat="1" ht="20.25" customHeight="1">
      <c r="A12" s="28">
        <v>9</v>
      </c>
      <c r="B12" s="37" t="s">
        <v>132</v>
      </c>
      <c r="C12" s="85" t="s">
        <v>57</v>
      </c>
      <c r="D12" s="28">
        <v>8</v>
      </c>
      <c r="E12" s="38">
        <v>194</v>
      </c>
      <c r="F12" s="39">
        <f t="shared" si="0"/>
        <v>194</v>
      </c>
      <c r="G12" s="40">
        <f t="shared" si="1"/>
        <v>202</v>
      </c>
    </row>
    <row r="13" spans="1:7" s="2" customFormat="1" ht="20.25" customHeight="1">
      <c r="A13" s="45">
        <v>10</v>
      </c>
      <c r="B13" s="37" t="s">
        <v>131</v>
      </c>
      <c r="C13" s="85" t="s">
        <v>86</v>
      </c>
      <c r="D13" s="28"/>
      <c r="E13" s="38">
        <v>193</v>
      </c>
      <c r="F13" s="39">
        <f t="shared" si="0"/>
        <v>193</v>
      </c>
      <c r="G13" s="40">
        <f t="shared" si="1"/>
        <v>193</v>
      </c>
    </row>
    <row r="14" spans="1:7" s="2" customFormat="1" ht="20.25" customHeight="1">
      <c r="A14" s="46">
        <v>11</v>
      </c>
      <c r="B14" s="37" t="s">
        <v>135</v>
      </c>
      <c r="C14" s="85" t="s">
        <v>14</v>
      </c>
      <c r="D14" s="28"/>
      <c r="E14" s="38">
        <v>186</v>
      </c>
      <c r="F14" s="39">
        <f t="shared" si="0"/>
        <v>186</v>
      </c>
      <c r="G14" s="40">
        <f t="shared" si="1"/>
        <v>186</v>
      </c>
    </row>
    <row r="15" spans="1:7" s="2" customFormat="1" ht="20.25" customHeight="1">
      <c r="A15" s="28">
        <v>12</v>
      </c>
      <c r="B15" s="37" t="s">
        <v>129</v>
      </c>
      <c r="C15" s="85" t="s">
        <v>50</v>
      </c>
      <c r="D15" s="28"/>
      <c r="E15" s="38">
        <v>177</v>
      </c>
      <c r="F15" s="39">
        <f t="shared" si="0"/>
        <v>177</v>
      </c>
      <c r="G15" s="40">
        <f t="shared" si="1"/>
        <v>177</v>
      </c>
    </row>
    <row r="16" spans="1:7" s="2" customFormat="1" ht="20.25" customHeight="1">
      <c r="A16" s="45">
        <v>13</v>
      </c>
      <c r="B16" s="17" t="s">
        <v>124</v>
      </c>
      <c r="C16" s="85" t="s">
        <v>74</v>
      </c>
      <c r="D16" s="12"/>
      <c r="E16" s="25">
        <v>176</v>
      </c>
      <c r="F16" s="18">
        <f t="shared" si="0"/>
        <v>176</v>
      </c>
      <c r="G16" s="19">
        <f t="shared" si="1"/>
        <v>176</v>
      </c>
    </row>
    <row r="17" spans="1:7" s="2" customFormat="1" ht="20.25" customHeight="1">
      <c r="A17" s="46">
        <v>14</v>
      </c>
      <c r="B17" s="17" t="s">
        <v>137</v>
      </c>
      <c r="C17" s="85" t="s">
        <v>19</v>
      </c>
      <c r="D17" s="12"/>
      <c r="E17" s="38">
        <v>150</v>
      </c>
      <c r="F17" s="18">
        <f t="shared" si="0"/>
        <v>150</v>
      </c>
      <c r="G17" s="19">
        <f t="shared" si="1"/>
        <v>150</v>
      </c>
    </row>
    <row r="18" spans="1:7" s="2" customFormat="1" ht="20.25" customHeight="1">
      <c r="A18" s="46">
        <v>15</v>
      </c>
      <c r="B18" s="17" t="s">
        <v>126</v>
      </c>
      <c r="C18" s="85" t="s">
        <v>99</v>
      </c>
      <c r="D18" s="12"/>
      <c r="E18" s="38">
        <v>146</v>
      </c>
      <c r="F18" s="18">
        <f t="shared" si="0"/>
        <v>146</v>
      </c>
      <c r="G18" s="19">
        <f t="shared" si="1"/>
        <v>146</v>
      </c>
    </row>
    <row r="19" spans="1:7" s="2" customFormat="1" ht="20.25" customHeight="1">
      <c r="A19" s="46">
        <v>16</v>
      </c>
      <c r="B19" s="17" t="s">
        <v>127</v>
      </c>
      <c r="C19" s="85" t="s">
        <v>78</v>
      </c>
      <c r="D19" s="12"/>
      <c r="E19" s="38">
        <v>140</v>
      </c>
      <c r="F19" s="18">
        <f t="shared" si="0"/>
        <v>140</v>
      </c>
      <c r="G19" s="19">
        <f t="shared" si="1"/>
        <v>140</v>
      </c>
    </row>
  </sheetData>
  <sheetProtection selectLockedCells="1" selectUnlockedCells="1"/>
  <printOptions verticalCentered="1"/>
  <pageMargins left="0.44" right="0.14" top="0.18" bottom="0.51" header="0.12" footer="0.45"/>
  <pageSetup fitToHeight="1" fitToWidth="1" horizontalDpi="300" verticalDpi="300" orientation="landscape" paperSize="9" scale="7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>
    <tabColor indexed="15"/>
    <pageSetUpPr fitToPage="1"/>
  </sheetPr>
  <dimension ref="A1:I60"/>
  <sheetViews>
    <sheetView zoomScaleSheetLayoutView="100" workbookViewId="0" topLeftCell="A1">
      <selection activeCell="O12" sqref="O12"/>
    </sheetView>
  </sheetViews>
  <sheetFormatPr defaultColWidth="9.140625" defaultRowHeight="12.75"/>
  <cols>
    <col min="1" max="1" width="3.00390625" style="64" bestFit="1" customWidth="1"/>
    <col min="2" max="2" width="5.140625" style="70" bestFit="1" customWidth="1"/>
    <col min="3" max="3" width="26.57421875" style="71" customWidth="1"/>
    <col min="4" max="4" width="5.421875" style="64" bestFit="1" customWidth="1"/>
    <col min="5" max="5" width="7.57421875" style="64" bestFit="1" customWidth="1"/>
    <col min="6" max="6" width="9.57421875" style="65" customWidth="1"/>
    <col min="7" max="7" width="12.28125" style="67" hidden="1" customWidth="1"/>
    <col min="8" max="8" width="33.8515625" style="67" hidden="1" customWidth="1"/>
    <col min="9" max="9" width="2.8515625" style="68" customWidth="1"/>
    <col min="10" max="11" width="9.140625" style="53" customWidth="1"/>
    <col min="12" max="12" width="6.57421875" style="53" customWidth="1"/>
    <col min="13" max="16384" width="9.140625" style="53" customWidth="1"/>
  </cols>
  <sheetData>
    <row r="1" spans="2:9" ht="30.75" thickBot="1">
      <c r="B1" s="49" t="s">
        <v>0</v>
      </c>
      <c r="C1" s="49" t="s">
        <v>30</v>
      </c>
      <c r="D1" s="50" t="s">
        <v>25</v>
      </c>
      <c r="E1" s="50" t="s">
        <v>31</v>
      </c>
      <c r="F1" s="50" t="s">
        <v>32</v>
      </c>
      <c r="G1" s="51" t="s">
        <v>33</v>
      </c>
      <c r="H1" s="51" t="s">
        <v>34</v>
      </c>
      <c r="I1" s="52"/>
    </row>
    <row r="2" spans="2:9" ht="15">
      <c r="B2" s="54">
        <v>1</v>
      </c>
      <c r="C2" s="88" t="s">
        <v>144</v>
      </c>
      <c r="D2" s="89"/>
      <c r="E2" s="90" t="s">
        <v>37</v>
      </c>
      <c r="F2" s="90" t="s">
        <v>46</v>
      </c>
      <c r="G2" s="91"/>
      <c r="H2" s="91"/>
      <c r="I2" s="55"/>
    </row>
    <row r="3" spans="2:9" ht="15">
      <c r="B3" s="56">
        <v>2</v>
      </c>
      <c r="C3" s="57" t="s">
        <v>13</v>
      </c>
      <c r="D3" s="59"/>
      <c r="E3" s="59"/>
      <c r="F3" s="59">
        <v>1</v>
      </c>
      <c r="G3" s="92"/>
      <c r="H3" s="92"/>
      <c r="I3" s="55"/>
    </row>
    <row r="4" spans="2:9" ht="15">
      <c r="B4" s="56">
        <v>3</v>
      </c>
      <c r="C4" s="57" t="s">
        <v>50</v>
      </c>
      <c r="D4" s="60"/>
      <c r="E4" s="59"/>
      <c r="F4" s="59">
        <v>2</v>
      </c>
      <c r="G4" s="92"/>
      <c r="H4" s="92"/>
      <c r="I4" s="55"/>
    </row>
    <row r="5" spans="2:9" ht="15">
      <c r="B5" s="54">
        <v>4</v>
      </c>
      <c r="C5" s="57" t="s">
        <v>18</v>
      </c>
      <c r="D5" s="60"/>
      <c r="E5" s="59"/>
      <c r="F5" s="59">
        <v>1</v>
      </c>
      <c r="G5" s="92"/>
      <c r="H5" s="92"/>
      <c r="I5" s="55"/>
    </row>
    <row r="6" spans="2:9" ht="15">
      <c r="B6" s="56">
        <v>5</v>
      </c>
      <c r="C6" s="57" t="s">
        <v>68</v>
      </c>
      <c r="D6" s="60"/>
      <c r="E6" s="59" t="s">
        <v>37</v>
      </c>
      <c r="F6" s="59" t="s">
        <v>94</v>
      </c>
      <c r="G6" s="92"/>
      <c r="H6" s="92"/>
      <c r="I6" s="55"/>
    </row>
    <row r="7" spans="2:9" ht="15">
      <c r="B7" s="56">
        <v>6</v>
      </c>
      <c r="C7" s="57" t="s">
        <v>1</v>
      </c>
      <c r="D7" s="59"/>
      <c r="E7" s="59"/>
      <c r="F7" s="59" t="s">
        <v>164</v>
      </c>
      <c r="G7" s="100">
        <v>29259509</v>
      </c>
      <c r="H7" s="100"/>
      <c r="I7" s="55"/>
    </row>
    <row r="8" spans="2:8" ht="15">
      <c r="B8" s="54">
        <v>7</v>
      </c>
      <c r="C8" s="63" t="s">
        <v>2</v>
      </c>
      <c r="D8" s="60"/>
      <c r="E8" s="59" t="s">
        <v>37</v>
      </c>
      <c r="F8" s="59" t="s">
        <v>52</v>
      </c>
      <c r="G8" s="92"/>
      <c r="H8" s="92"/>
    </row>
    <row r="9" spans="2:9" ht="15">
      <c r="B9" s="56">
        <v>8</v>
      </c>
      <c r="C9" s="63" t="s">
        <v>150</v>
      </c>
      <c r="D9" s="60"/>
      <c r="E9" s="59" t="s">
        <v>37</v>
      </c>
      <c r="F9" s="59" t="s">
        <v>66</v>
      </c>
      <c r="G9" s="92"/>
      <c r="H9" s="92"/>
      <c r="I9" s="55"/>
    </row>
    <row r="10" spans="2:9" ht="15">
      <c r="B10" s="56">
        <v>9</v>
      </c>
      <c r="C10" s="63" t="s">
        <v>159</v>
      </c>
      <c r="D10" s="60"/>
      <c r="E10" s="59"/>
      <c r="F10" s="59">
        <v>5</v>
      </c>
      <c r="G10" s="92"/>
      <c r="H10" s="92"/>
      <c r="I10" s="55"/>
    </row>
    <row r="11" spans="2:9" ht="15">
      <c r="B11" s="54">
        <v>10</v>
      </c>
      <c r="C11" s="63" t="s">
        <v>112</v>
      </c>
      <c r="D11" s="60"/>
      <c r="E11" s="59"/>
      <c r="F11" s="59" t="s">
        <v>44</v>
      </c>
      <c r="G11" s="100"/>
      <c r="H11" s="100"/>
      <c r="I11" s="55"/>
    </row>
    <row r="12" spans="2:8" ht="15">
      <c r="B12" s="56">
        <v>11</v>
      </c>
      <c r="C12" s="63" t="s">
        <v>107</v>
      </c>
      <c r="D12" s="60"/>
      <c r="E12" s="59" t="s">
        <v>37</v>
      </c>
      <c r="F12" s="59" t="s">
        <v>66</v>
      </c>
      <c r="G12" s="100"/>
      <c r="H12" s="100"/>
    </row>
    <row r="13" spans="2:8" ht="15">
      <c r="B13" s="56">
        <v>12</v>
      </c>
      <c r="C13" s="63" t="s">
        <v>92</v>
      </c>
      <c r="D13" s="60"/>
      <c r="E13" s="59"/>
      <c r="F13" s="59">
        <v>7</v>
      </c>
      <c r="G13" s="92"/>
      <c r="H13" s="92"/>
    </row>
    <row r="14" spans="2:9" ht="15">
      <c r="B14" s="54">
        <v>13</v>
      </c>
      <c r="C14" s="63" t="s">
        <v>158</v>
      </c>
      <c r="D14" s="60"/>
      <c r="E14" s="59"/>
      <c r="F14" s="59">
        <v>5</v>
      </c>
      <c r="G14" s="92"/>
      <c r="H14" s="92"/>
      <c r="I14" s="55"/>
    </row>
    <row r="15" spans="2:9" ht="15">
      <c r="B15" s="56">
        <v>14</v>
      </c>
      <c r="C15" s="63" t="s">
        <v>3</v>
      </c>
      <c r="D15" s="60"/>
      <c r="E15" s="59"/>
      <c r="F15" s="59" t="s">
        <v>117</v>
      </c>
      <c r="G15" s="93">
        <v>22371308</v>
      </c>
      <c r="H15" s="93" t="s">
        <v>48</v>
      </c>
      <c r="I15" s="55"/>
    </row>
    <row r="16" spans="2:9" ht="15">
      <c r="B16" s="56">
        <v>15</v>
      </c>
      <c r="C16" s="63" t="s">
        <v>57</v>
      </c>
      <c r="D16" s="60">
        <v>8</v>
      </c>
      <c r="E16" s="59" t="s">
        <v>37</v>
      </c>
      <c r="F16" s="59" t="s">
        <v>58</v>
      </c>
      <c r="G16" s="100"/>
      <c r="H16" s="100"/>
      <c r="I16" s="61"/>
    </row>
    <row r="17" spans="2:8" ht="15">
      <c r="B17" s="54">
        <v>16</v>
      </c>
      <c r="C17" s="57" t="s">
        <v>51</v>
      </c>
      <c r="D17" s="60">
        <v>5</v>
      </c>
      <c r="E17" s="59"/>
      <c r="F17" s="59">
        <v>1</v>
      </c>
      <c r="G17" s="92"/>
      <c r="H17" s="92"/>
    </row>
    <row r="18" spans="2:9" ht="15">
      <c r="B18" s="56">
        <v>17</v>
      </c>
      <c r="C18" s="57" t="s">
        <v>4</v>
      </c>
      <c r="D18" s="58"/>
      <c r="E18" s="59" t="s">
        <v>37</v>
      </c>
      <c r="F18" s="59" t="s">
        <v>40</v>
      </c>
      <c r="G18" s="93">
        <v>29411154</v>
      </c>
      <c r="H18" s="94" t="s">
        <v>49</v>
      </c>
      <c r="I18" s="55"/>
    </row>
    <row r="19" spans="2:9" ht="15">
      <c r="B19" s="56">
        <v>18</v>
      </c>
      <c r="C19" s="57" t="s">
        <v>5</v>
      </c>
      <c r="D19" s="60"/>
      <c r="E19" s="59"/>
      <c r="F19" s="59">
        <v>1</v>
      </c>
      <c r="G19" s="92"/>
      <c r="H19" s="92"/>
      <c r="I19" s="62"/>
    </row>
    <row r="20" spans="2:9" ht="15">
      <c r="B20" s="54">
        <v>19</v>
      </c>
      <c r="C20" s="63" t="s">
        <v>78</v>
      </c>
      <c r="D20" s="60"/>
      <c r="E20" s="59"/>
      <c r="F20" s="59">
        <v>3</v>
      </c>
      <c r="G20" s="92"/>
      <c r="H20" s="92"/>
      <c r="I20" s="55"/>
    </row>
    <row r="21" spans="2:9" ht="15">
      <c r="B21" s="56">
        <v>20</v>
      </c>
      <c r="C21" s="63" t="s">
        <v>60</v>
      </c>
      <c r="D21" s="60"/>
      <c r="E21" s="59" t="s">
        <v>37</v>
      </c>
      <c r="F21" s="59" t="s">
        <v>61</v>
      </c>
      <c r="G21" s="95">
        <v>22066172</v>
      </c>
      <c r="H21" s="95" t="s">
        <v>53</v>
      </c>
      <c r="I21" s="55"/>
    </row>
    <row r="22" spans="2:9" ht="15.75" customHeight="1">
      <c r="B22" s="56">
        <v>21</v>
      </c>
      <c r="C22" s="63" t="s">
        <v>87</v>
      </c>
      <c r="D22" s="60"/>
      <c r="E22" s="59"/>
      <c r="F22" s="59" t="s">
        <v>43</v>
      </c>
      <c r="G22" s="92"/>
      <c r="H22" s="92"/>
      <c r="I22" s="55"/>
    </row>
    <row r="23" spans="2:9" ht="15">
      <c r="B23" s="54">
        <v>22</v>
      </c>
      <c r="C23" s="63" t="s">
        <v>26</v>
      </c>
      <c r="D23" s="60">
        <v>5</v>
      </c>
      <c r="E23" s="59"/>
      <c r="F23" s="59" t="s">
        <v>44</v>
      </c>
      <c r="G23" s="92"/>
      <c r="H23" s="92"/>
      <c r="I23" s="55"/>
    </row>
    <row r="24" spans="2:9" ht="15">
      <c r="B24" s="56">
        <v>23</v>
      </c>
      <c r="C24" s="63" t="s">
        <v>81</v>
      </c>
      <c r="D24" s="60"/>
      <c r="E24" s="59"/>
      <c r="F24" s="59" t="s">
        <v>82</v>
      </c>
      <c r="G24" s="96">
        <v>26160952</v>
      </c>
      <c r="H24" s="96" t="s">
        <v>59</v>
      </c>
      <c r="I24" s="55"/>
    </row>
    <row r="25" spans="2:9" ht="15">
      <c r="B25" s="56">
        <v>24</v>
      </c>
      <c r="C25" s="63" t="s">
        <v>93</v>
      </c>
      <c r="D25" s="60"/>
      <c r="E25" s="59" t="s">
        <v>37</v>
      </c>
      <c r="F25" s="59" t="s">
        <v>94</v>
      </c>
      <c r="G25" s="95">
        <v>26525150</v>
      </c>
      <c r="H25" s="95" t="s">
        <v>62</v>
      </c>
      <c r="I25" s="55"/>
    </row>
    <row r="26" spans="2:9" ht="15">
      <c r="B26" s="54">
        <v>25</v>
      </c>
      <c r="C26" s="63" t="s">
        <v>84</v>
      </c>
      <c r="D26" s="60">
        <v>5</v>
      </c>
      <c r="E26" s="59"/>
      <c r="F26" s="59">
        <v>4</v>
      </c>
      <c r="G26" s="92"/>
      <c r="H26" s="92"/>
      <c r="I26" s="55"/>
    </row>
    <row r="27" spans="2:9" ht="15">
      <c r="B27" s="56">
        <v>26</v>
      </c>
      <c r="C27" s="57" t="s">
        <v>86</v>
      </c>
      <c r="D27" s="60"/>
      <c r="E27" s="59"/>
      <c r="F27" s="59" t="s">
        <v>43</v>
      </c>
      <c r="G27" s="92"/>
      <c r="H27" s="92"/>
      <c r="I27" s="55"/>
    </row>
    <row r="28" spans="2:9" ht="15">
      <c r="B28" s="56">
        <v>27</v>
      </c>
      <c r="C28" s="57" t="s">
        <v>72</v>
      </c>
      <c r="D28" s="60">
        <v>5</v>
      </c>
      <c r="E28" s="59"/>
      <c r="F28" s="59" t="s">
        <v>55</v>
      </c>
      <c r="G28" s="92"/>
      <c r="H28" s="92" t="s">
        <v>67</v>
      </c>
      <c r="I28" s="55"/>
    </row>
    <row r="29" spans="2:9" ht="15">
      <c r="B29" s="54">
        <v>28</v>
      </c>
      <c r="C29" s="57" t="s">
        <v>74</v>
      </c>
      <c r="D29" s="60"/>
      <c r="E29" s="59" t="s">
        <v>37</v>
      </c>
      <c r="F29" s="59" t="s">
        <v>46</v>
      </c>
      <c r="G29" s="92" t="s">
        <v>69</v>
      </c>
      <c r="H29" s="92" t="s">
        <v>70</v>
      </c>
      <c r="I29" s="55"/>
    </row>
    <row r="30" spans="2:9" ht="15">
      <c r="B30" s="56">
        <v>29</v>
      </c>
      <c r="C30" s="57" t="s">
        <v>19</v>
      </c>
      <c r="D30" s="58"/>
      <c r="E30" s="59"/>
      <c r="F30" s="59" t="s">
        <v>39</v>
      </c>
      <c r="G30" s="92"/>
      <c r="H30" s="92"/>
      <c r="I30" s="55"/>
    </row>
    <row r="31" spans="2:9" ht="15">
      <c r="B31" s="56">
        <v>30</v>
      </c>
      <c r="C31" s="63" t="s">
        <v>14</v>
      </c>
      <c r="D31" s="60"/>
      <c r="E31" s="59" t="s">
        <v>37</v>
      </c>
      <c r="F31" s="59" t="s">
        <v>104</v>
      </c>
      <c r="G31" s="92"/>
      <c r="H31" s="92"/>
      <c r="I31" s="55"/>
    </row>
    <row r="32" spans="2:9" ht="15">
      <c r="B32" s="54">
        <v>31</v>
      </c>
      <c r="C32" s="63" t="s">
        <v>88</v>
      </c>
      <c r="D32" s="60"/>
      <c r="E32" s="59" t="s">
        <v>37</v>
      </c>
      <c r="F32" s="59" t="s">
        <v>43</v>
      </c>
      <c r="G32" s="95">
        <v>22317274</v>
      </c>
      <c r="H32" s="95" t="s">
        <v>73</v>
      </c>
      <c r="I32" s="55"/>
    </row>
    <row r="33" spans="2:9" ht="15">
      <c r="B33" s="56">
        <v>32</v>
      </c>
      <c r="C33" s="63" t="s">
        <v>99</v>
      </c>
      <c r="D33" s="60"/>
      <c r="E33" s="59" t="s">
        <v>37</v>
      </c>
      <c r="F33" s="59" t="s">
        <v>100</v>
      </c>
      <c r="G33" s="95">
        <v>29779588</v>
      </c>
      <c r="H33" s="95" t="s">
        <v>75</v>
      </c>
      <c r="I33" s="55"/>
    </row>
    <row r="34" spans="2:9" ht="15">
      <c r="B34" s="56">
        <v>33</v>
      </c>
      <c r="C34" s="57" t="s">
        <v>71</v>
      </c>
      <c r="D34" s="60"/>
      <c r="E34" s="59" t="s">
        <v>37</v>
      </c>
      <c r="F34" s="59" t="s">
        <v>94</v>
      </c>
      <c r="G34" s="95">
        <v>26516301</v>
      </c>
      <c r="H34" s="95" t="s">
        <v>76</v>
      </c>
      <c r="I34" s="55"/>
    </row>
    <row r="35" spans="2:9" ht="15">
      <c r="B35" s="54">
        <v>34</v>
      </c>
      <c r="C35" s="63" t="s">
        <v>80</v>
      </c>
      <c r="D35" s="60">
        <v>5</v>
      </c>
      <c r="E35" s="59"/>
      <c r="F35" s="59" t="s">
        <v>44</v>
      </c>
      <c r="G35" s="95">
        <v>29480588</v>
      </c>
      <c r="H35" s="97" t="s">
        <v>77</v>
      </c>
      <c r="I35" s="55"/>
    </row>
    <row r="36" spans="2:9" ht="15">
      <c r="B36" s="56">
        <v>35</v>
      </c>
      <c r="C36" s="63" t="s">
        <v>63</v>
      </c>
      <c r="D36" s="60"/>
      <c r="E36" s="59" t="s">
        <v>37</v>
      </c>
      <c r="F36" s="59" t="s">
        <v>64</v>
      </c>
      <c r="G36" s="95">
        <v>29470380</v>
      </c>
      <c r="H36" s="95" t="s">
        <v>79</v>
      </c>
      <c r="I36" s="55"/>
    </row>
    <row r="37" spans="2:9" ht="15">
      <c r="B37" s="56">
        <v>36</v>
      </c>
      <c r="C37" s="63" t="s">
        <v>111</v>
      </c>
      <c r="D37" s="60"/>
      <c r="E37" s="59"/>
      <c r="F37" s="59">
        <v>3</v>
      </c>
      <c r="G37" s="95">
        <v>29470380</v>
      </c>
      <c r="H37" s="95" t="s">
        <v>79</v>
      </c>
      <c r="I37" s="55"/>
    </row>
    <row r="38" spans="2:9" ht="15">
      <c r="B38" s="54">
        <v>37</v>
      </c>
      <c r="C38" s="63" t="s">
        <v>6</v>
      </c>
      <c r="D38" s="60"/>
      <c r="E38" s="59"/>
      <c r="F38" s="59">
        <v>1</v>
      </c>
      <c r="G38" s="95">
        <v>29954976</v>
      </c>
      <c r="H38" s="95" t="s">
        <v>83</v>
      </c>
      <c r="I38" s="55"/>
    </row>
    <row r="39" spans="2:9" ht="15">
      <c r="B39" s="56">
        <v>38</v>
      </c>
      <c r="C39" s="63" t="s">
        <v>109</v>
      </c>
      <c r="D39" s="60"/>
      <c r="E39" s="59"/>
      <c r="F39" s="59">
        <v>1</v>
      </c>
      <c r="G39" s="95">
        <v>26369936</v>
      </c>
      <c r="H39" s="95" t="s">
        <v>85</v>
      </c>
      <c r="I39" s="55"/>
    </row>
    <row r="40" spans="2:9" ht="15">
      <c r="B40" s="56">
        <v>39</v>
      </c>
      <c r="C40" s="63" t="s">
        <v>54</v>
      </c>
      <c r="D40" s="60">
        <v>5</v>
      </c>
      <c r="E40" s="59"/>
      <c r="F40" s="59" t="s">
        <v>94</v>
      </c>
      <c r="G40" s="92"/>
      <c r="H40" s="92"/>
      <c r="I40" s="55"/>
    </row>
    <row r="41" spans="2:9" ht="15">
      <c r="B41" s="54">
        <v>40</v>
      </c>
      <c r="C41" s="63" t="s">
        <v>114</v>
      </c>
      <c r="D41" s="60">
        <v>5</v>
      </c>
      <c r="E41" s="59"/>
      <c r="F41" s="59" t="s">
        <v>115</v>
      </c>
      <c r="G41" s="92"/>
      <c r="H41" s="92"/>
      <c r="I41" s="55"/>
    </row>
    <row r="42" spans="2:9" ht="15">
      <c r="B42" s="56">
        <v>41</v>
      </c>
      <c r="C42" s="57" t="s">
        <v>7</v>
      </c>
      <c r="D42" s="59">
        <v>5</v>
      </c>
      <c r="E42" s="59"/>
      <c r="F42" s="59" t="s">
        <v>41</v>
      </c>
      <c r="G42" s="98">
        <v>29434006</v>
      </c>
      <c r="H42" s="99" t="s">
        <v>89</v>
      </c>
      <c r="I42" s="55"/>
    </row>
    <row r="43" spans="2:9" ht="15">
      <c r="B43" s="56">
        <v>42</v>
      </c>
      <c r="C43" s="57" t="s">
        <v>153</v>
      </c>
      <c r="D43" s="59">
        <v>5</v>
      </c>
      <c r="E43" s="59" t="s">
        <v>37</v>
      </c>
      <c r="F43" s="59" t="s">
        <v>43</v>
      </c>
      <c r="G43" s="95">
        <v>29105098</v>
      </c>
      <c r="H43" s="95" t="s">
        <v>91</v>
      </c>
      <c r="I43" s="55"/>
    </row>
    <row r="44" spans="2:9" ht="15">
      <c r="B44" s="54">
        <v>43</v>
      </c>
      <c r="C44" s="57" t="s">
        <v>35</v>
      </c>
      <c r="D44" s="59"/>
      <c r="E44" s="59" t="s">
        <v>37</v>
      </c>
      <c r="F44" s="59" t="s">
        <v>165</v>
      </c>
      <c r="G44" s="92"/>
      <c r="H44" s="92"/>
      <c r="I44" s="55"/>
    </row>
    <row r="45" spans="2:9" ht="15">
      <c r="B45" s="56">
        <v>44</v>
      </c>
      <c r="C45" s="57" t="s">
        <v>47</v>
      </c>
      <c r="D45" s="60"/>
      <c r="E45" s="59"/>
      <c r="F45" s="59">
        <v>1</v>
      </c>
      <c r="G45" s="92"/>
      <c r="H45" s="92"/>
      <c r="I45" s="55"/>
    </row>
    <row r="46" spans="2:9" ht="15">
      <c r="B46" s="56">
        <v>45</v>
      </c>
      <c r="C46" s="57" t="s">
        <v>45</v>
      </c>
      <c r="D46" s="58"/>
      <c r="E46" s="59" t="s">
        <v>37</v>
      </c>
      <c r="F46" s="59" t="s">
        <v>46</v>
      </c>
      <c r="G46" s="92"/>
      <c r="H46" s="92"/>
      <c r="I46" s="55"/>
    </row>
    <row r="47" spans="2:9" ht="15">
      <c r="B47" s="54">
        <v>46</v>
      </c>
      <c r="C47" s="63" t="s">
        <v>9</v>
      </c>
      <c r="D47" s="60"/>
      <c r="E47" s="59" t="s">
        <v>37</v>
      </c>
      <c r="F47" s="59" t="s">
        <v>43</v>
      </c>
      <c r="G47" s="96">
        <v>29427697</v>
      </c>
      <c r="H47" s="96" t="s">
        <v>101</v>
      </c>
      <c r="I47" s="55"/>
    </row>
    <row r="48" spans="2:9" ht="15">
      <c r="B48" s="56">
        <v>47</v>
      </c>
      <c r="C48" s="63" t="s">
        <v>102</v>
      </c>
      <c r="D48" s="60"/>
      <c r="E48" s="59"/>
      <c r="F48" s="59">
        <v>5</v>
      </c>
      <c r="G48" s="96">
        <v>28335594</v>
      </c>
      <c r="H48" s="96" t="s">
        <v>103</v>
      </c>
      <c r="I48" s="55"/>
    </row>
    <row r="49" spans="2:9" ht="15">
      <c r="B49" s="56">
        <v>48</v>
      </c>
      <c r="C49" s="63" t="s">
        <v>97</v>
      </c>
      <c r="D49" s="60">
        <v>5</v>
      </c>
      <c r="E49" s="59" t="s">
        <v>37</v>
      </c>
      <c r="F49" s="59" t="s">
        <v>98</v>
      </c>
      <c r="G49" s="96">
        <v>29299716</v>
      </c>
      <c r="H49" s="96" t="s">
        <v>103</v>
      </c>
      <c r="I49" s="55"/>
    </row>
    <row r="50" spans="2:9" ht="15">
      <c r="B50" s="54">
        <v>49</v>
      </c>
      <c r="C50" s="57" t="s">
        <v>36</v>
      </c>
      <c r="D50" s="58"/>
      <c r="E50" s="59"/>
      <c r="F50" s="59">
        <v>1</v>
      </c>
      <c r="G50" s="96">
        <v>26137050</v>
      </c>
      <c r="H50" s="96" t="s">
        <v>105</v>
      </c>
      <c r="I50" s="55"/>
    </row>
    <row r="51" spans="2:9" ht="15">
      <c r="B51" s="56">
        <v>50</v>
      </c>
      <c r="C51" s="57" t="s">
        <v>10</v>
      </c>
      <c r="D51" s="59">
        <v>5</v>
      </c>
      <c r="E51" s="59" t="s">
        <v>37</v>
      </c>
      <c r="F51" s="59" t="s">
        <v>38</v>
      </c>
      <c r="G51" s="92"/>
      <c r="H51" s="92"/>
      <c r="I51" s="55"/>
    </row>
    <row r="52" spans="2:9" ht="15">
      <c r="B52" s="56">
        <v>51</v>
      </c>
      <c r="C52" s="63" t="s">
        <v>90</v>
      </c>
      <c r="D52" s="60"/>
      <c r="E52" s="59"/>
      <c r="F52" s="59">
        <v>2</v>
      </c>
      <c r="G52" s="92"/>
      <c r="H52" s="92"/>
      <c r="I52" s="55"/>
    </row>
    <row r="53" spans="2:9" ht="15">
      <c r="B53" s="54">
        <v>52</v>
      </c>
      <c r="C53" s="63" t="s">
        <v>108</v>
      </c>
      <c r="D53" s="60"/>
      <c r="E53" s="59"/>
      <c r="F53" s="59">
        <v>6</v>
      </c>
      <c r="G53" s="100">
        <v>29105098</v>
      </c>
      <c r="H53" s="100"/>
      <c r="I53" s="55"/>
    </row>
    <row r="54" spans="2:8" ht="15">
      <c r="B54" s="56">
        <v>53</v>
      </c>
      <c r="C54" s="63" t="s">
        <v>106</v>
      </c>
      <c r="D54" s="66">
        <v>5</v>
      </c>
      <c r="E54" s="59"/>
      <c r="F54" s="59" t="s">
        <v>39</v>
      </c>
      <c r="G54" s="100"/>
      <c r="H54" s="100"/>
    </row>
    <row r="55" spans="2:8" ht="15">
      <c r="B55" s="56">
        <v>54</v>
      </c>
      <c r="C55" s="63" t="s">
        <v>11</v>
      </c>
      <c r="D55" s="60">
        <v>5</v>
      </c>
      <c r="E55" s="59"/>
      <c r="F55" s="59">
        <v>5</v>
      </c>
      <c r="G55" s="100"/>
      <c r="H55" s="100"/>
    </row>
    <row r="56" spans="2:8" ht="15">
      <c r="B56" s="54">
        <v>55</v>
      </c>
      <c r="C56" s="412" t="s">
        <v>65</v>
      </c>
      <c r="D56" s="60"/>
      <c r="E56" s="59" t="s">
        <v>37</v>
      </c>
      <c r="F56" s="59" t="s">
        <v>66</v>
      </c>
      <c r="G56" s="100">
        <v>29476688</v>
      </c>
      <c r="H56" s="100"/>
    </row>
    <row r="57" spans="1:8" ht="15">
      <c r="A57" s="69"/>
      <c r="B57" s="56">
        <v>56</v>
      </c>
      <c r="C57" s="63" t="s">
        <v>12</v>
      </c>
      <c r="D57" s="60">
        <v>5</v>
      </c>
      <c r="E57" s="59"/>
      <c r="F57" s="59">
        <v>1</v>
      </c>
      <c r="G57" s="100" t="s">
        <v>110</v>
      </c>
      <c r="H57" s="100"/>
    </row>
    <row r="58" spans="2:8" ht="15">
      <c r="B58" s="56">
        <v>57</v>
      </c>
      <c r="C58" s="57" t="s">
        <v>42</v>
      </c>
      <c r="D58" s="59"/>
      <c r="E58" s="59" t="s">
        <v>37</v>
      </c>
      <c r="F58" s="59" t="s">
        <v>43</v>
      </c>
      <c r="G58" s="100">
        <v>29516267</v>
      </c>
      <c r="H58" s="100"/>
    </row>
    <row r="59" spans="2:8" ht="15">
      <c r="B59" s="54">
        <v>58</v>
      </c>
      <c r="C59" s="63" t="s">
        <v>95</v>
      </c>
      <c r="D59" s="60"/>
      <c r="E59" s="59" t="s">
        <v>37</v>
      </c>
      <c r="F59" s="59" t="s">
        <v>96</v>
      </c>
      <c r="G59" s="96">
        <v>29642397</v>
      </c>
      <c r="H59" s="96" t="s">
        <v>113</v>
      </c>
    </row>
    <row r="60" spans="2:8" ht="15">
      <c r="B60" s="56">
        <v>59</v>
      </c>
      <c r="C60" s="63" t="s">
        <v>56</v>
      </c>
      <c r="D60" s="60"/>
      <c r="E60" s="59"/>
      <c r="F60" s="59" t="s">
        <v>40</v>
      </c>
      <c r="G60" s="96">
        <v>26073404</v>
      </c>
      <c r="H60" s="96" t="s">
        <v>116</v>
      </c>
    </row>
  </sheetData>
  <sheetProtection selectLockedCells="1" selectUnlockedCells="1"/>
  <hyperlinks>
    <hyperlink ref="H18" r:id="rId1" display="mailto:darzinsh@apollo.lv"/>
    <hyperlink ref="H35" r:id="rId2" display="s.normunds@versija.lv"/>
    <hyperlink ref="H42" r:id="rId3" display="jem@agroserviss.lv"/>
  </hyperlinks>
  <printOptions/>
  <pageMargins left="0.24" right="0.25" top="0.36" bottom="0.21" header="0.5" footer="0.5"/>
  <pageSetup fitToHeight="1" fitToWidth="1" horizontalDpi="600" verticalDpi="600" orientation="portrait" paperSize="9" scale="83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7">
    <tabColor indexed="53"/>
    <pageSetUpPr fitToPage="1"/>
  </sheetPr>
  <dimension ref="A1:AS25"/>
  <sheetViews>
    <sheetView zoomScale="75" zoomScaleNormal="75" zoomScaleSheetLayoutView="75" workbookViewId="0" topLeftCell="A3">
      <selection activeCell="I3" sqref="I3"/>
    </sheetView>
  </sheetViews>
  <sheetFormatPr defaultColWidth="9.140625" defaultRowHeight="12.75"/>
  <cols>
    <col min="1" max="1" width="4.00390625" style="0" bestFit="1" customWidth="1"/>
    <col min="2" max="2" width="22.421875" style="131" bestFit="1" customWidth="1"/>
    <col min="3" max="3" width="5.28125" style="3" bestFit="1" customWidth="1"/>
    <col min="4" max="4" width="15.00390625" style="8" customWidth="1"/>
    <col min="5" max="5" width="4.00390625" style="325" bestFit="1" customWidth="1"/>
    <col min="6" max="6" width="22.421875" style="326" bestFit="1" customWidth="1"/>
    <col min="7" max="7" width="4.7109375" style="328" bestFit="1" customWidth="1"/>
    <col min="9" max="9" width="7.00390625" style="6" bestFit="1" customWidth="1"/>
    <col min="10" max="10" width="30.00390625" style="3" bestFit="1" customWidth="1"/>
    <col min="11" max="11" width="6.140625" style="5" bestFit="1" customWidth="1"/>
    <col min="12" max="12" width="5.421875" style="155" customWidth="1"/>
    <col min="13" max="13" width="5.28125" style="3" bestFit="1" customWidth="1"/>
    <col min="14" max="14" width="6.00390625" style="3" customWidth="1"/>
    <col min="15" max="15" width="6.140625" style="8" bestFit="1" customWidth="1"/>
    <col min="16" max="16" width="13.140625" style="7" bestFit="1" customWidth="1"/>
    <col min="18" max="18" width="4.00390625" style="0" bestFit="1" customWidth="1"/>
    <col min="19" max="19" width="17.7109375" style="0" bestFit="1" customWidth="1"/>
    <col min="20" max="20" width="6.8515625" style="0" bestFit="1" customWidth="1"/>
    <col min="21" max="21" width="17.421875" style="0" customWidth="1"/>
    <col min="22" max="22" width="6.7109375" style="0" customWidth="1"/>
    <col min="23" max="23" width="30.28125" style="0" bestFit="1" customWidth="1"/>
    <col min="24" max="24" width="6.140625" style="0" bestFit="1" customWidth="1"/>
    <col min="25" max="25" width="5.421875" style="0" bestFit="1" customWidth="1"/>
    <col min="26" max="26" width="5.7109375" style="0" customWidth="1"/>
    <col min="27" max="27" width="6.00390625" style="0" customWidth="1"/>
    <col min="28" max="28" width="6.140625" style="0" bestFit="1" customWidth="1"/>
    <col min="29" max="29" width="13.140625" style="0" bestFit="1" customWidth="1"/>
    <col min="33" max="33" width="29.140625" style="0" bestFit="1" customWidth="1"/>
    <col min="34" max="34" width="6.140625" style="0" bestFit="1" customWidth="1"/>
    <col min="35" max="35" width="6.140625" style="0" customWidth="1"/>
    <col min="36" max="36" width="6.28125" style="0" customWidth="1"/>
    <col min="37" max="37" width="5.8515625" style="0" customWidth="1"/>
    <col min="38" max="38" width="6.140625" style="0" bestFit="1" customWidth="1"/>
    <col min="39" max="39" width="12.7109375" style="0" customWidth="1"/>
    <col min="43" max="43" width="5.7109375" style="0" bestFit="1" customWidth="1"/>
    <col min="44" max="44" width="29.140625" style="0" bestFit="1" customWidth="1"/>
  </cols>
  <sheetData>
    <row r="1" spans="5:7" ht="70.5" customHeight="1">
      <c r="E1" s="321"/>
      <c r="F1" s="322"/>
      <c r="G1" s="323"/>
    </row>
    <row r="2" spans="5:33" ht="34.5" customHeight="1">
      <c r="E2" s="321"/>
      <c r="F2" s="322"/>
      <c r="G2" s="323"/>
      <c r="J2" s="192" t="s">
        <v>233</v>
      </c>
      <c r="M2" s="13"/>
      <c r="W2" s="192" t="s">
        <v>235</v>
      </c>
      <c r="AG2" s="192" t="s">
        <v>252</v>
      </c>
    </row>
    <row r="3" spans="1:39" s="2" customFormat="1" ht="15" customHeight="1">
      <c r="A3"/>
      <c r="B3" s="131"/>
      <c r="C3" s="3"/>
      <c r="D3" s="8"/>
      <c r="E3" s="324"/>
      <c r="F3" s="346" t="s">
        <v>268</v>
      </c>
      <c r="G3" s="326"/>
      <c r="I3" s="151" t="s">
        <v>232</v>
      </c>
      <c r="J3" s="83" t="s">
        <v>22</v>
      </c>
      <c r="K3" s="83" t="s">
        <v>177</v>
      </c>
      <c r="L3" s="151" t="s">
        <v>25</v>
      </c>
      <c r="M3" s="83" t="s">
        <v>15</v>
      </c>
      <c r="N3" s="83" t="s">
        <v>16</v>
      </c>
      <c r="O3" s="83" t="s">
        <v>20</v>
      </c>
      <c r="P3" s="151" t="s">
        <v>29</v>
      </c>
      <c r="V3" s="151" t="s">
        <v>232</v>
      </c>
      <c r="W3" s="83" t="s">
        <v>22</v>
      </c>
      <c r="X3" s="83" t="s">
        <v>177</v>
      </c>
      <c r="Y3" s="151" t="s">
        <v>25</v>
      </c>
      <c r="Z3" s="83" t="s">
        <v>15</v>
      </c>
      <c r="AA3" s="83" t="s">
        <v>16</v>
      </c>
      <c r="AB3" s="83" t="s">
        <v>20</v>
      </c>
      <c r="AC3" s="151" t="s">
        <v>29</v>
      </c>
      <c r="AF3" s="151" t="s">
        <v>232</v>
      </c>
      <c r="AG3" s="83" t="s">
        <v>22</v>
      </c>
      <c r="AH3" s="83" t="s">
        <v>177</v>
      </c>
      <c r="AI3" s="151" t="s">
        <v>25</v>
      </c>
      <c r="AJ3" s="83" t="s">
        <v>15</v>
      </c>
      <c r="AK3" s="83" t="s">
        <v>16</v>
      </c>
      <c r="AL3" s="83" t="s">
        <v>20</v>
      </c>
      <c r="AM3" s="151" t="s">
        <v>29</v>
      </c>
    </row>
    <row r="4" spans="1:45" s="2" customFormat="1" ht="21" thickBot="1">
      <c r="A4"/>
      <c r="B4" s="131"/>
      <c r="C4" s="3"/>
      <c r="D4" s="8"/>
      <c r="E4" s="324"/>
      <c r="F4" s="325" t="s">
        <v>265</v>
      </c>
      <c r="G4" s="326"/>
      <c r="I4" s="167"/>
      <c r="J4" s="175" t="s">
        <v>265</v>
      </c>
      <c r="K4" s="169"/>
      <c r="L4" s="166"/>
      <c r="M4" s="152"/>
      <c r="N4" s="152"/>
      <c r="O4" s="153"/>
      <c r="P4" s="154"/>
      <c r="V4" s="167"/>
      <c r="X4" s="169"/>
      <c r="Y4" s="166"/>
      <c r="Z4" s="152"/>
      <c r="AA4" s="152"/>
      <c r="AB4" s="153"/>
      <c r="AC4" s="154"/>
      <c r="AS4" s="249"/>
    </row>
    <row r="5" spans="2:45" s="2" customFormat="1" ht="20.25">
      <c r="B5" s="131"/>
      <c r="C5" s="3"/>
      <c r="D5" s="8"/>
      <c r="E5" s="343" t="s">
        <v>204</v>
      </c>
      <c r="F5" s="344" t="s">
        <v>68</v>
      </c>
      <c r="G5" s="337" t="s">
        <v>220</v>
      </c>
      <c r="I5" s="176" t="s">
        <v>204</v>
      </c>
      <c r="J5" s="200" t="s">
        <v>68</v>
      </c>
      <c r="K5" s="201" t="s">
        <v>220</v>
      </c>
      <c r="L5" s="202"/>
      <c r="M5" s="203">
        <v>180</v>
      </c>
      <c r="N5" s="203">
        <v>199</v>
      </c>
      <c r="O5" s="204">
        <f>SUM(M5:N5)</f>
        <v>379</v>
      </c>
      <c r="P5" s="205">
        <f>COUNT(M5:N5)*L5+O5</f>
        <v>379</v>
      </c>
      <c r="AS5" s="249"/>
    </row>
    <row r="6" spans="2:45" s="2" customFormat="1" ht="20.25">
      <c r="B6" s="131"/>
      <c r="C6" s="3"/>
      <c r="D6" s="8"/>
      <c r="E6" s="338" t="s">
        <v>211</v>
      </c>
      <c r="F6" s="334" t="s">
        <v>81</v>
      </c>
      <c r="G6" s="339" t="s">
        <v>221</v>
      </c>
      <c r="I6" s="182" t="s">
        <v>211</v>
      </c>
      <c r="J6" s="206" t="s">
        <v>81</v>
      </c>
      <c r="K6" s="207" t="s">
        <v>221</v>
      </c>
      <c r="L6" s="208"/>
      <c r="M6" s="209">
        <v>211</v>
      </c>
      <c r="N6" s="209">
        <v>207</v>
      </c>
      <c r="O6" s="210">
        <f>SUM(M6:N6)</f>
        <v>418</v>
      </c>
      <c r="P6" s="211">
        <f>COUNT(M6:N6)*L6+O6</f>
        <v>418</v>
      </c>
      <c r="AS6" s="249"/>
    </row>
    <row r="7" spans="1:45" s="2" customFormat="1" ht="20.25">
      <c r="A7" s="310" t="s">
        <v>204</v>
      </c>
      <c r="B7" s="311" t="s">
        <v>68</v>
      </c>
      <c r="C7" s="312">
        <v>522</v>
      </c>
      <c r="D7" s="8"/>
      <c r="E7" s="338" t="s">
        <v>212</v>
      </c>
      <c r="F7" s="332" t="s">
        <v>26</v>
      </c>
      <c r="G7" s="339" t="s">
        <v>222</v>
      </c>
      <c r="I7" s="182" t="s">
        <v>212</v>
      </c>
      <c r="J7" s="194" t="s">
        <v>26</v>
      </c>
      <c r="K7" s="183" t="s">
        <v>222</v>
      </c>
      <c r="L7" s="165">
        <v>5</v>
      </c>
      <c r="M7" s="158">
        <v>219</v>
      </c>
      <c r="N7" s="158">
        <v>224</v>
      </c>
      <c r="O7" s="39">
        <f>SUM(M7:N7)</f>
        <v>443</v>
      </c>
      <c r="P7" s="40">
        <f>COUNT(M7:N7)*L7+O7</f>
        <v>453</v>
      </c>
      <c r="R7" s="292"/>
      <c r="S7" s="347"/>
      <c r="T7" s="154"/>
      <c r="AS7" s="249"/>
    </row>
    <row r="8" spans="1:45" s="2" customFormat="1" ht="21" thickBot="1">
      <c r="A8" s="313" t="s">
        <v>205</v>
      </c>
      <c r="B8" s="311" t="s">
        <v>114</v>
      </c>
      <c r="C8" s="312">
        <v>479</v>
      </c>
      <c r="D8" s="8"/>
      <c r="E8" s="340" t="s">
        <v>219</v>
      </c>
      <c r="F8" s="341" t="s">
        <v>54</v>
      </c>
      <c r="G8" s="342" t="s">
        <v>223</v>
      </c>
      <c r="I8" s="184" t="s">
        <v>219</v>
      </c>
      <c r="J8" s="195" t="s">
        <v>54</v>
      </c>
      <c r="K8" s="185" t="s">
        <v>223</v>
      </c>
      <c r="L8" s="186">
        <v>5</v>
      </c>
      <c r="M8" s="187">
        <v>219</v>
      </c>
      <c r="N8" s="187">
        <v>234</v>
      </c>
      <c r="O8" s="113">
        <f>SUM(M8:N8)</f>
        <v>453</v>
      </c>
      <c r="P8" s="114">
        <f>COUNT(M8:N8)*L8+O8</f>
        <v>463</v>
      </c>
      <c r="R8" s="353" t="s">
        <v>269</v>
      </c>
      <c r="S8" s="347"/>
      <c r="T8" s="154"/>
      <c r="AS8" s="249"/>
    </row>
    <row r="9" spans="1:45" s="2" customFormat="1" ht="21" thickBot="1">
      <c r="A9" s="313" t="s">
        <v>206</v>
      </c>
      <c r="B9" s="314" t="s">
        <v>60</v>
      </c>
      <c r="C9" s="312">
        <v>467</v>
      </c>
      <c r="D9" s="8"/>
      <c r="E9" s="324"/>
      <c r="F9" s="325" t="s">
        <v>264</v>
      </c>
      <c r="G9" s="327"/>
      <c r="I9" s="167"/>
      <c r="J9" s="175" t="s">
        <v>264</v>
      </c>
      <c r="K9" s="170"/>
      <c r="L9" s="166"/>
      <c r="M9" s="164"/>
      <c r="N9" s="164"/>
      <c r="O9" s="153"/>
      <c r="P9" s="154"/>
      <c r="R9" s="329" t="s">
        <v>204</v>
      </c>
      <c r="S9" s="350" t="s">
        <v>87</v>
      </c>
      <c r="T9" s="351">
        <v>487</v>
      </c>
      <c r="W9" s="175" t="s">
        <v>265</v>
      </c>
      <c r="AS9" s="249"/>
    </row>
    <row r="10" spans="1:45" s="2" customFormat="1" ht="20.25">
      <c r="A10" s="313" t="s">
        <v>207</v>
      </c>
      <c r="B10" s="314" t="s">
        <v>51</v>
      </c>
      <c r="C10" s="312">
        <v>466</v>
      </c>
      <c r="D10" s="8"/>
      <c r="E10" s="335" t="s">
        <v>205</v>
      </c>
      <c r="F10" s="344" t="s">
        <v>114</v>
      </c>
      <c r="G10" s="337" t="s">
        <v>157</v>
      </c>
      <c r="I10" s="212" t="s">
        <v>205</v>
      </c>
      <c r="J10" s="200" t="s">
        <v>114</v>
      </c>
      <c r="K10" s="201" t="s">
        <v>157</v>
      </c>
      <c r="L10" s="214">
        <v>5</v>
      </c>
      <c r="M10" s="215">
        <v>180</v>
      </c>
      <c r="N10" s="216">
        <v>195</v>
      </c>
      <c r="O10" s="204">
        <f>SUM(M10:N10)</f>
        <v>375</v>
      </c>
      <c r="P10" s="205">
        <f>COUNT(M10:N10)*L10+O10</f>
        <v>385</v>
      </c>
      <c r="R10" s="329" t="s">
        <v>205</v>
      </c>
      <c r="S10" s="350" t="s">
        <v>65</v>
      </c>
      <c r="T10" s="351">
        <v>480</v>
      </c>
      <c r="V10" s="232" t="s">
        <v>204</v>
      </c>
      <c r="W10" s="193" t="s">
        <v>87</v>
      </c>
      <c r="X10" s="177" t="s">
        <v>126</v>
      </c>
      <c r="Y10" s="178"/>
      <c r="Z10" s="179">
        <v>203</v>
      </c>
      <c r="AA10" s="179">
        <v>222</v>
      </c>
      <c r="AB10" s="180">
        <f>SUM(Z10:AA10)</f>
        <v>425</v>
      </c>
      <c r="AC10" s="229">
        <f>COUNT(Z10:AA10)*Y10+AB10</f>
        <v>425</v>
      </c>
      <c r="AS10" s="249"/>
    </row>
    <row r="11" spans="1:45" s="2" customFormat="1" ht="20.25" customHeight="1" thickBot="1">
      <c r="A11" s="313" t="s">
        <v>208</v>
      </c>
      <c r="B11" s="315" t="s">
        <v>65</v>
      </c>
      <c r="C11" s="312">
        <v>463</v>
      </c>
      <c r="D11" s="8"/>
      <c r="E11" s="338" t="s">
        <v>210</v>
      </c>
      <c r="F11" s="331" t="s">
        <v>87</v>
      </c>
      <c r="G11" s="339" t="s">
        <v>224</v>
      </c>
      <c r="I11" s="182" t="s">
        <v>210</v>
      </c>
      <c r="J11" s="196" t="s">
        <v>87</v>
      </c>
      <c r="K11" s="183" t="s">
        <v>224</v>
      </c>
      <c r="L11" s="28"/>
      <c r="M11" s="38">
        <v>256</v>
      </c>
      <c r="N11" s="27">
        <v>231</v>
      </c>
      <c r="O11" s="39">
        <f>SUM(M11:N11)</f>
        <v>487</v>
      </c>
      <c r="P11" s="40">
        <f>COUNT(M11:N11)*L11+O11</f>
        <v>487</v>
      </c>
      <c r="R11" s="329"/>
      <c r="S11" s="330"/>
      <c r="T11" s="330"/>
      <c r="V11" s="233" t="s">
        <v>207</v>
      </c>
      <c r="W11" s="194" t="s">
        <v>54</v>
      </c>
      <c r="X11" s="183" t="s">
        <v>127</v>
      </c>
      <c r="Y11" s="165">
        <v>5</v>
      </c>
      <c r="Z11" s="158">
        <v>193</v>
      </c>
      <c r="AA11" s="158">
        <v>201</v>
      </c>
      <c r="AB11" s="39">
        <f>SUM(Z11:AA11)</f>
        <v>394</v>
      </c>
      <c r="AC11" s="230">
        <f>COUNT(Z11:AA11)*Y11+AB11</f>
        <v>404</v>
      </c>
      <c r="AM11" s="250"/>
      <c r="AS11" s="249"/>
    </row>
    <row r="12" spans="1:39" s="2" customFormat="1" ht="18">
      <c r="A12" s="313" t="s">
        <v>209</v>
      </c>
      <c r="B12" s="315" t="s">
        <v>18</v>
      </c>
      <c r="C12" s="312">
        <v>459</v>
      </c>
      <c r="D12" s="8"/>
      <c r="E12" s="338" t="s">
        <v>213</v>
      </c>
      <c r="F12" s="333" t="s">
        <v>35</v>
      </c>
      <c r="G12" s="339" t="s">
        <v>225</v>
      </c>
      <c r="I12" s="217" t="s">
        <v>213</v>
      </c>
      <c r="J12" s="228" t="s">
        <v>35</v>
      </c>
      <c r="K12" s="207" t="s">
        <v>225</v>
      </c>
      <c r="L12" s="218"/>
      <c r="M12" s="219">
        <v>163</v>
      </c>
      <c r="N12" s="220">
        <v>169</v>
      </c>
      <c r="O12" s="210">
        <f>SUM(M12:N12)</f>
        <v>332</v>
      </c>
      <c r="P12" s="211">
        <f>COUNT(M12:N12)*L12+O12</f>
        <v>332</v>
      </c>
      <c r="R12" s="329" t="s">
        <v>206</v>
      </c>
      <c r="S12" s="350" t="s">
        <v>18</v>
      </c>
      <c r="T12" s="351">
        <v>466</v>
      </c>
      <c r="V12" s="233" t="s">
        <v>208</v>
      </c>
      <c r="W12" s="206" t="s">
        <v>10</v>
      </c>
      <c r="X12" s="207" t="s">
        <v>129</v>
      </c>
      <c r="Y12" s="208">
        <v>5</v>
      </c>
      <c r="Z12" s="209">
        <v>183</v>
      </c>
      <c r="AA12" s="209">
        <v>170</v>
      </c>
      <c r="AB12" s="210">
        <f>SUM(Z12:AA12)</f>
        <v>353</v>
      </c>
      <c r="AC12" s="235">
        <f>COUNT(Z12:AA12)*Y12+AB12</f>
        <v>363</v>
      </c>
      <c r="AF12" s="359" t="s">
        <v>207</v>
      </c>
      <c r="AG12" s="198" t="s">
        <v>54</v>
      </c>
      <c r="AH12" s="177" t="s">
        <v>132</v>
      </c>
      <c r="AI12" s="358">
        <v>5</v>
      </c>
      <c r="AJ12" s="354">
        <v>236</v>
      </c>
      <c r="AK12" s="354">
        <v>244</v>
      </c>
      <c r="AL12" s="180">
        <f>SUM(AJ12:AK12)</f>
        <v>480</v>
      </c>
      <c r="AM12" s="229">
        <f>COUNT(AJ12:AK12)*AI12+AL12</f>
        <v>490</v>
      </c>
    </row>
    <row r="13" spans="1:39" s="23" customFormat="1" ht="20.25" customHeight="1" thickBot="1">
      <c r="A13" s="313" t="s">
        <v>210</v>
      </c>
      <c r="B13" s="315" t="s">
        <v>87</v>
      </c>
      <c r="C13" s="312">
        <v>456</v>
      </c>
      <c r="D13" s="8"/>
      <c r="E13" s="340" t="s">
        <v>218</v>
      </c>
      <c r="F13" s="345" t="s">
        <v>71</v>
      </c>
      <c r="G13" s="342" t="s">
        <v>155</v>
      </c>
      <c r="I13" s="184" t="s">
        <v>218</v>
      </c>
      <c r="J13" s="197" t="s">
        <v>71</v>
      </c>
      <c r="K13" s="185" t="s">
        <v>155</v>
      </c>
      <c r="L13" s="109"/>
      <c r="M13" s="110">
        <v>194</v>
      </c>
      <c r="N13" s="191">
        <v>210</v>
      </c>
      <c r="O13" s="113">
        <f>SUM(M13:N13)</f>
        <v>404</v>
      </c>
      <c r="P13" s="114">
        <f>COUNT(M13:N13)*L13+O13</f>
        <v>404</v>
      </c>
      <c r="R13" s="329" t="s">
        <v>207</v>
      </c>
      <c r="S13" s="352" t="s">
        <v>54</v>
      </c>
      <c r="T13" s="351">
        <v>463</v>
      </c>
      <c r="V13" s="234" t="s">
        <v>211</v>
      </c>
      <c r="W13" s="236" t="s">
        <v>71</v>
      </c>
      <c r="X13" s="222" t="s">
        <v>140</v>
      </c>
      <c r="Y13" s="237"/>
      <c r="Z13" s="238">
        <v>184</v>
      </c>
      <c r="AA13" s="238">
        <v>147</v>
      </c>
      <c r="AB13" s="226">
        <f>SUM(Z13:AA13)</f>
        <v>331</v>
      </c>
      <c r="AC13" s="239">
        <f>COUNT(Z13:AA13)*Y13+AB13</f>
        <v>331</v>
      </c>
      <c r="AF13" s="360" t="s">
        <v>205</v>
      </c>
      <c r="AG13" s="194" t="s">
        <v>26</v>
      </c>
      <c r="AH13" s="183" t="s">
        <v>135</v>
      </c>
      <c r="AI13" s="252">
        <v>5</v>
      </c>
      <c r="AJ13" s="355">
        <v>220</v>
      </c>
      <c r="AK13" s="356">
        <v>243</v>
      </c>
      <c r="AL13" s="39">
        <f>SUM(AJ13:AK13)</f>
        <v>463</v>
      </c>
      <c r="AM13" s="230">
        <f>COUNT(AJ13:AK13)*AI13+AL13</f>
        <v>473</v>
      </c>
    </row>
    <row r="14" spans="1:39" s="2" customFormat="1" ht="18.75" thickBot="1">
      <c r="A14" s="313" t="s">
        <v>211</v>
      </c>
      <c r="B14" s="316" t="s">
        <v>81</v>
      </c>
      <c r="C14" s="312">
        <v>451</v>
      </c>
      <c r="D14" s="8"/>
      <c r="E14" s="251"/>
      <c r="F14" s="325" t="s">
        <v>263</v>
      </c>
      <c r="G14" s="251"/>
      <c r="I14" s="143"/>
      <c r="J14" s="175" t="s">
        <v>263</v>
      </c>
      <c r="K14" s="143"/>
      <c r="L14" s="161"/>
      <c r="M14" s="162"/>
      <c r="N14" s="163"/>
      <c r="O14" s="153"/>
      <c r="P14" s="154"/>
      <c r="R14" s="329"/>
      <c r="S14" s="330"/>
      <c r="T14" s="330"/>
      <c r="V14" s="199"/>
      <c r="W14" s="175" t="s">
        <v>264</v>
      </c>
      <c r="X14" s="170"/>
      <c r="Y14" s="166"/>
      <c r="Z14" s="164"/>
      <c r="AA14" s="164"/>
      <c r="AB14" s="153"/>
      <c r="AC14" s="154"/>
      <c r="AF14" s="360" t="s">
        <v>204</v>
      </c>
      <c r="AG14" s="194" t="s">
        <v>60</v>
      </c>
      <c r="AH14" s="183" t="s">
        <v>134</v>
      </c>
      <c r="AI14" s="28"/>
      <c r="AJ14" s="355">
        <v>238</v>
      </c>
      <c r="AK14" s="356">
        <v>207</v>
      </c>
      <c r="AL14" s="39">
        <f>SUM(AJ14:AK14)</f>
        <v>445</v>
      </c>
      <c r="AM14" s="230">
        <f>COUNT(AJ14:AK14)*AI14+AL14</f>
        <v>445</v>
      </c>
    </row>
    <row r="15" spans="1:39" s="2" customFormat="1" ht="20.25" customHeight="1" thickBot="1">
      <c r="A15" s="313" t="s">
        <v>212</v>
      </c>
      <c r="B15" s="317" t="s">
        <v>26</v>
      </c>
      <c r="C15" s="312">
        <v>441</v>
      </c>
      <c r="D15" s="8"/>
      <c r="E15" s="343" t="s">
        <v>206</v>
      </c>
      <c r="F15" s="336" t="s">
        <v>60</v>
      </c>
      <c r="G15" s="337" t="s">
        <v>226</v>
      </c>
      <c r="I15" s="176" t="s">
        <v>206</v>
      </c>
      <c r="J15" s="198" t="s">
        <v>60</v>
      </c>
      <c r="K15" s="177" t="s">
        <v>226</v>
      </c>
      <c r="L15" s="188"/>
      <c r="M15" s="189">
        <v>229</v>
      </c>
      <c r="N15" s="190">
        <v>212</v>
      </c>
      <c r="O15" s="180">
        <f>SUM(M15:N15)</f>
        <v>441</v>
      </c>
      <c r="P15" s="181">
        <f>COUNT(M15:N15)*L15+O15</f>
        <v>441</v>
      </c>
      <c r="R15" s="329" t="s">
        <v>208</v>
      </c>
      <c r="S15" s="352" t="s">
        <v>10</v>
      </c>
      <c r="T15" s="351">
        <v>460</v>
      </c>
      <c r="V15" s="232" t="s">
        <v>205</v>
      </c>
      <c r="W15" s="200" t="s">
        <v>65</v>
      </c>
      <c r="X15" s="201" t="s">
        <v>123</v>
      </c>
      <c r="Y15" s="214"/>
      <c r="Z15" s="215">
        <v>198</v>
      </c>
      <c r="AA15" s="216">
        <v>192</v>
      </c>
      <c r="AB15" s="204">
        <f>SUM(Z15:AA15)</f>
        <v>390</v>
      </c>
      <c r="AC15" s="240">
        <f>COUNT(Z15:AA15)*Y15+AB15</f>
        <v>390</v>
      </c>
      <c r="AF15" s="361" t="s">
        <v>206</v>
      </c>
      <c r="AG15" s="197" t="s">
        <v>87</v>
      </c>
      <c r="AH15" s="185" t="s">
        <v>128</v>
      </c>
      <c r="AI15" s="186"/>
      <c r="AJ15" s="357">
        <v>194</v>
      </c>
      <c r="AK15" s="357">
        <v>180</v>
      </c>
      <c r="AL15" s="113">
        <f>SUM(AJ15:AK15)</f>
        <v>374</v>
      </c>
      <c r="AM15" s="231">
        <f>COUNT(AJ15:AK15)*AI15+AL15</f>
        <v>374</v>
      </c>
    </row>
    <row r="16" spans="1:29" s="2" customFormat="1" ht="20.25" customHeight="1">
      <c r="A16" s="313" t="s">
        <v>213</v>
      </c>
      <c r="B16" s="318" t="s">
        <v>35</v>
      </c>
      <c r="C16" s="312">
        <v>430</v>
      </c>
      <c r="D16" s="8"/>
      <c r="E16" s="338" t="s">
        <v>209</v>
      </c>
      <c r="F16" s="331" t="s">
        <v>18</v>
      </c>
      <c r="G16" s="339" t="s">
        <v>154</v>
      </c>
      <c r="I16" s="182" t="s">
        <v>209</v>
      </c>
      <c r="J16" s="196" t="s">
        <v>18</v>
      </c>
      <c r="K16" s="183" t="s">
        <v>154</v>
      </c>
      <c r="L16" s="28"/>
      <c r="M16" s="38">
        <v>256</v>
      </c>
      <c r="N16" s="27">
        <v>210</v>
      </c>
      <c r="O16" s="39">
        <f>SUM(M16:N16)</f>
        <v>466</v>
      </c>
      <c r="P16" s="40">
        <f>COUNT(M16:N16)*L16+O16</f>
        <v>466</v>
      </c>
      <c r="R16" s="329" t="s">
        <v>209</v>
      </c>
      <c r="S16" s="352" t="s">
        <v>26</v>
      </c>
      <c r="T16" s="351">
        <v>453</v>
      </c>
      <c r="V16" s="233" t="s">
        <v>206</v>
      </c>
      <c r="W16" s="228" t="s">
        <v>18</v>
      </c>
      <c r="X16" s="207" t="s">
        <v>139</v>
      </c>
      <c r="Y16" s="218"/>
      <c r="Z16" s="219">
        <v>212</v>
      </c>
      <c r="AA16" s="220">
        <v>196</v>
      </c>
      <c r="AB16" s="210">
        <f>SUM(Z16:AA16)</f>
        <v>408</v>
      </c>
      <c r="AC16" s="235">
        <f>COUNT(Z16:AA16)*Y16+AB16</f>
        <v>408</v>
      </c>
    </row>
    <row r="17" spans="1:29" s="2" customFormat="1" ht="20.25" customHeight="1">
      <c r="A17" s="313" t="s">
        <v>214</v>
      </c>
      <c r="B17" s="317" t="s">
        <v>144</v>
      </c>
      <c r="C17" s="312">
        <v>427</v>
      </c>
      <c r="D17" s="8"/>
      <c r="E17" s="338" t="s">
        <v>214</v>
      </c>
      <c r="F17" s="332" t="s">
        <v>144</v>
      </c>
      <c r="G17" s="339" t="s">
        <v>227</v>
      </c>
      <c r="I17" s="182" t="s">
        <v>214</v>
      </c>
      <c r="J17" s="206" t="s">
        <v>144</v>
      </c>
      <c r="K17" s="207" t="s">
        <v>227</v>
      </c>
      <c r="L17" s="218"/>
      <c r="M17" s="219">
        <v>225</v>
      </c>
      <c r="N17" s="220">
        <v>194</v>
      </c>
      <c r="O17" s="210">
        <f>SUM(M17:N17)</f>
        <v>419</v>
      </c>
      <c r="P17" s="211">
        <f>COUNT(M17:N17)*L17+O17</f>
        <v>419</v>
      </c>
      <c r="R17" s="329"/>
      <c r="S17" s="330"/>
      <c r="T17" s="330"/>
      <c r="V17" s="233" t="s">
        <v>209</v>
      </c>
      <c r="W17" s="194" t="s">
        <v>26</v>
      </c>
      <c r="X17" s="183" t="s">
        <v>125</v>
      </c>
      <c r="Y17" s="28">
        <v>5</v>
      </c>
      <c r="Z17" s="38">
        <v>226</v>
      </c>
      <c r="AA17" s="27">
        <v>226</v>
      </c>
      <c r="AB17" s="39">
        <f>SUM(Z17:AA17)</f>
        <v>452</v>
      </c>
      <c r="AC17" s="230">
        <f>COUNT(Z17:AA17)*Y17+AB17</f>
        <v>462</v>
      </c>
    </row>
    <row r="18" spans="1:29" s="2" customFormat="1" ht="20.25" customHeight="1" thickBot="1">
      <c r="A18" s="313" t="s">
        <v>215</v>
      </c>
      <c r="B18" s="317" t="s">
        <v>6</v>
      </c>
      <c r="C18" s="312">
        <v>410</v>
      </c>
      <c r="D18" s="8"/>
      <c r="E18" s="340" t="s">
        <v>217</v>
      </c>
      <c r="F18" s="341" t="s">
        <v>106</v>
      </c>
      <c r="G18" s="342" t="s">
        <v>228</v>
      </c>
      <c r="I18" s="184" t="s">
        <v>217</v>
      </c>
      <c r="J18" s="221" t="s">
        <v>106</v>
      </c>
      <c r="K18" s="222" t="s">
        <v>228</v>
      </c>
      <c r="L18" s="223">
        <v>5</v>
      </c>
      <c r="M18" s="224">
        <v>187</v>
      </c>
      <c r="N18" s="225">
        <v>190</v>
      </c>
      <c r="O18" s="226">
        <f>SUM(M18:N18)</f>
        <v>377</v>
      </c>
      <c r="P18" s="227">
        <f>COUNT(M18:N18)*L18+O18</f>
        <v>387</v>
      </c>
      <c r="R18" s="329" t="s">
        <v>210</v>
      </c>
      <c r="S18" s="352" t="s">
        <v>60</v>
      </c>
      <c r="T18" s="351">
        <v>441</v>
      </c>
      <c r="V18" s="234" t="s">
        <v>210</v>
      </c>
      <c r="W18" s="195" t="s">
        <v>60</v>
      </c>
      <c r="X18" s="185" t="s">
        <v>137</v>
      </c>
      <c r="Y18" s="109"/>
      <c r="Z18" s="110">
        <v>248</v>
      </c>
      <c r="AA18" s="191">
        <v>278</v>
      </c>
      <c r="AB18" s="113">
        <f>SUM(Z18:AA18)</f>
        <v>526</v>
      </c>
      <c r="AC18" s="231">
        <f>COUNT(Z18:AA18)*Y18+AB18</f>
        <v>526</v>
      </c>
    </row>
    <row r="19" spans="1:20" s="2" customFormat="1" ht="18.75" thickBot="1">
      <c r="A19" s="313" t="s">
        <v>216</v>
      </c>
      <c r="B19" s="319" t="s">
        <v>10</v>
      </c>
      <c r="C19" s="312">
        <v>406</v>
      </c>
      <c r="D19" s="8"/>
      <c r="E19" s="324"/>
      <c r="F19" s="325" t="s">
        <v>262</v>
      </c>
      <c r="G19" s="327"/>
      <c r="I19" s="167"/>
      <c r="J19" s="175" t="s">
        <v>262</v>
      </c>
      <c r="K19" s="170"/>
      <c r="L19" s="161"/>
      <c r="M19" s="162"/>
      <c r="N19" s="163"/>
      <c r="O19" s="153"/>
      <c r="P19" s="154"/>
      <c r="R19" s="329" t="s">
        <v>211</v>
      </c>
      <c r="S19" s="350" t="s">
        <v>71</v>
      </c>
      <c r="T19" s="351">
        <v>404</v>
      </c>
    </row>
    <row r="20" spans="1:20" s="2" customFormat="1" ht="20.25" customHeight="1">
      <c r="A20" s="313" t="s">
        <v>217</v>
      </c>
      <c r="B20" s="319" t="s">
        <v>106</v>
      </c>
      <c r="C20" s="312">
        <v>395</v>
      </c>
      <c r="D20" s="8"/>
      <c r="E20" s="335" t="s">
        <v>207</v>
      </c>
      <c r="F20" s="336" t="s">
        <v>51</v>
      </c>
      <c r="G20" s="337" t="s">
        <v>229</v>
      </c>
      <c r="I20" s="212" t="s">
        <v>207</v>
      </c>
      <c r="J20" s="213" t="s">
        <v>51</v>
      </c>
      <c r="K20" s="201" t="s">
        <v>229</v>
      </c>
      <c r="L20" s="214">
        <v>5</v>
      </c>
      <c r="M20" s="215">
        <v>153</v>
      </c>
      <c r="N20" s="216">
        <v>266</v>
      </c>
      <c r="O20" s="204">
        <f>SUM(M20:N20)</f>
        <v>419</v>
      </c>
      <c r="P20" s="205">
        <f>COUNT(M20:N20)*L20+O20</f>
        <v>429</v>
      </c>
      <c r="R20" s="348"/>
      <c r="S20" s="348"/>
      <c r="T20" s="348"/>
    </row>
    <row r="21" spans="1:20" s="2" customFormat="1" ht="20.25" customHeight="1">
      <c r="A21" s="313" t="s">
        <v>218</v>
      </c>
      <c r="B21" s="320" t="s">
        <v>71</v>
      </c>
      <c r="C21" s="312">
        <v>391</v>
      </c>
      <c r="D21" s="8"/>
      <c r="E21" s="338" t="s">
        <v>208</v>
      </c>
      <c r="F21" s="331" t="s">
        <v>65</v>
      </c>
      <c r="G21" s="339" t="s">
        <v>156</v>
      </c>
      <c r="I21" s="182" t="s">
        <v>208</v>
      </c>
      <c r="J21" s="196" t="s">
        <v>65</v>
      </c>
      <c r="K21" s="183" t="s">
        <v>156</v>
      </c>
      <c r="L21" s="28"/>
      <c r="M21" s="38">
        <v>234</v>
      </c>
      <c r="N21" s="27">
        <v>246</v>
      </c>
      <c r="O21" s="39">
        <f>SUM(M21:N21)</f>
        <v>480</v>
      </c>
      <c r="P21" s="40">
        <f>COUNT(M21:N21)*L21+O21</f>
        <v>480</v>
      </c>
      <c r="R21" s="292"/>
      <c r="S21" s="349"/>
      <c r="T21" s="154"/>
    </row>
    <row r="22" spans="1:20" s="2" customFormat="1" ht="20.25" customHeight="1">
      <c r="A22" s="313" t="s">
        <v>219</v>
      </c>
      <c r="B22" s="319" t="s">
        <v>54</v>
      </c>
      <c r="C22" s="312">
        <v>382</v>
      </c>
      <c r="D22" s="8"/>
      <c r="E22" s="338" t="s">
        <v>215</v>
      </c>
      <c r="F22" s="332" t="s">
        <v>6</v>
      </c>
      <c r="G22" s="339" t="s">
        <v>230</v>
      </c>
      <c r="I22" s="217" t="s">
        <v>215</v>
      </c>
      <c r="J22" s="206" t="s">
        <v>6</v>
      </c>
      <c r="K22" s="207" t="s">
        <v>230</v>
      </c>
      <c r="L22" s="218"/>
      <c r="M22" s="219">
        <v>166</v>
      </c>
      <c r="N22" s="220">
        <v>254</v>
      </c>
      <c r="O22" s="210">
        <f>SUM(M22:N22)</f>
        <v>420</v>
      </c>
      <c r="P22" s="211">
        <f>COUNT(M22:N22)*L22+O22</f>
        <v>420</v>
      </c>
      <c r="R22" s="348"/>
      <c r="S22" s="348"/>
      <c r="T22" s="348"/>
    </row>
    <row r="23" spans="1:20" s="2" customFormat="1" ht="20.25" customHeight="1" thickBot="1">
      <c r="A23"/>
      <c r="B23" s="131"/>
      <c r="C23" s="3"/>
      <c r="D23" s="8"/>
      <c r="E23" s="340" t="s">
        <v>216</v>
      </c>
      <c r="F23" s="341" t="s">
        <v>10</v>
      </c>
      <c r="G23" s="342" t="s">
        <v>231</v>
      </c>
      <c r="I23" s="184" t="s">
        <v>216</v>
      </c>
      <c r="J23" s="195" t="s">
        <v>10</v>
      </c>
      <c r="K23" s="185" t="s">
        <v>231</v>
      </c>
      <c r="L23" s="109">
        <v>5</v>
      </c>
      <c r="M23" s="110">
        <v>172</v>
      </c>
      <c r="N23" s="191">
        <v>278</v>
      </c>
      <c r="O23" s="113">
        <f>SUM(M23:N23)</f>
        <v>450</v>
      </c>
      <c r="P23" s="114">
        <f>COUNT(M23:N23)*L23+O23</f>
        <v>460</v>
      </c>
      <c r="R23" s="292"/>
      <c r="S23" s="347"/>
      <c r="T23" s="154"/>
    </row>
    <row r="24" spans="1:16" s="2" customFormat="1" ht="20.25" customHeight="1">
      <c r="A24"/>
      <c r="B24" s="131"/>
      <c r="C24" s="3"/>
      <c r="D24" s="8"/>
      <c r="L24" s="161"/>
      <c r="M24" s="162"/>
      <c r="N24" s="163"/>
      <c r="O24" s="153"/>
      <c r="P24" s="154"/>
    </row>
    <row r="25" spans="9:16" ht="18">
      <c r="I25" s="172"/>
      <c r="J25" s="170"/>
      <c r="K25" s="173"/>
      <c r="L25" s="174"/>
      <c r="M25" s="170"/>
      <c r="N25" s="170"/>
      <c r="O25" s="167"/>
      <c r="P25" s="168"/>
    </row>
  </sheetData>
  <sheetProtection selectLockedCells="1" selectUnlockedCells="1"/>
  <printOptions verticalCentered="1"/>
  <pageMargins left="0.44" right="0.14" top="0.18" bottom="0.51" header="0.12" footer="0.45"/>
  <pageSetup fitToHeight="1" fitToWidth="1" horizontalDpi="300" verticalDpi="3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>
    <tabColor indexed="53"/>
    <pageSetUpPr fitToPage="1"/>
  </sheetPr>
  <dimension ref="B2:U39"/>
  <sheetViews>
    <sheetView zoomScale="70" zoomScaleNormal="70" zoomScaleSheetLayoutView="75" workbookViewId="0" topLeftCell="A1">
      <selection activeCell="R1" sqref="R1"/>
    </sheetView>
  </sheetViews>
  <sheetFormatPr defaultColWidth="9.140625" defaultRowHeight="12.75"/>
  <cols>
    <col min="1" max="1" width="2.8515625" style="0" customWidth="1"/>
    <col min="2" max="2" width="18.421875" style="6" customWidth="1"/>
    <col min="3" max="3" width="25.00390625" style="3" bestFit="1" customWidth="1"/>
    <col min="4" max="4" width="6.140625" style="303" bestFit="1" customWidth="1"/>
    <col min="5" max="5" width="4.8515625" style="268" bestFit="1" customWidth="1"/>
    <col min="6" max="7" width="6.421875" style="3" customWidth="1"/>
    <col min="8" max="8" width="6.140625" style="8" customWidth="1"/>
    <col min="9" max="9" width="14.57421875" style="7" customWidth="1"/>
    <col min="10" max="10" width="5.7109375" style="0" customWidth="1"/>
    <col min="11" max="11" width="25.00390625" style="0" bestFit="1" customWidth="1"/>
    <col min="12" max="12" width="6.421875" style="0" bestFit="1" customWidth="1"/>
    <col min="13" max="13" width="15.57421875" style="281" customWidth="1"/>
    <col min="14" max="14" width="10.57421875" style="0" customWidth="1"/>
    <col min="15" max="15" width="25.00390625" style="0" customWidth="1"/>
    <col min="16" max="16" width="9.8515625" style="0" customWidth="1"/>
    <col min="17" max="18" width="5.140625" style="0" bestFit="1" customWidth="1"/>
    <col min="19" max="19" width="4.00390625" style="0" bestFit="1" customWidth="1"/>
    <col min="20" max="20" width="6.421875" style="0" customWidth="1"/>
  </cols>
  <sheetData>
    <row r="1" ht="70.5" customHeight="1"/>
    <row r="2" spans="2:6" ht="20.25">
      <c r="B2" s="192" t="s">
        <v>267</v>
      </c>
      <c r="C2" s="11"/>
      <c r="F2" s="13"/>
    </row>
    <row r="3" spans="2:13" s="2" customFormat="1" ht="15.75" thickBot="1">
      <c r="B3" s="74" t="s">
        <v>232</v>
      </c>
      <c r="C3" s="73" t="s">
        <v>22</v>
      </c>
      <c r="D3" s="73" t="s">
        <v>177</v>
      </c>
      <c r="E3" s="276" t="s">
        <v>25</v>
      </c>
      <c r="F3" s="73" t="s">
        <v>15</v>
      </c>
      <c r="G3" s="73" t="s">
        <v>16</v>
      </c>
      <c r="H3" s="73" t="s">
        <v>20</v>
      </c>
      <c r="I3" s="74" t="s">
        <v>29</v>
      </c>
      <c r="M3" s="23"/>
    </row>
    <row r="4" spans="2:13" s="2" customFormat="1" ht="18.75" thickBot="1">
      <c r="B4" s="413" t="s">
        <v>260</v>
      </c>
      <c r="C4" s="414"/>
      <c r="D4" s="304"/>
      <c r="E4" s="269"/>
      <c r="F4" s="260"/>
      <c r="G4" s="260"/>
      <c r="H4" s="261"/>
      <c r="I4" s="262"/>
      <c r="M4" s="23"/>
    </row>
    <row r="5" spans="2:13" s="2" customFormat="1" ht="18.75" thickTop="1">
      <c r="B5" s="134" t="s">
        <v>198</v>
      </c>
      <c r="C5" s="135" t="s">
        <v>6</v>
      </c>
      <c r="D5" s="305" t="s">
        <v>199</v>
      </c>
      <c r="E5" s="270"/>
      <c r="F5" s="156">
        <v>183</v>
      </c>
      <c r="G5" s="156">
        <v>227</v>
      </c>
      <c r="H5" s="253">
        <f>SUM(F5:G5)</f>
        <v>410</v>
      </c>
      <c r="I5" s="40">
        <f>COUNT(F5:G5)*E5+H5</f>
        <v>410</v>
      </c>
      <c r="M5" s="23"/>
    </row>
    <row r="6" spans="2:13" s="2" customFormat="1" ht="18">
      <c r="B6" s="136" t="s">
        <v>200</v>
      </c>
      <c r="C6" s="137" t="s">
        <v>81</v>
      </c>
      <c r="D6" s="306" t="s">
        <v>201</v>
      </c>
      <c r="E6" s="270"/>
      <c r="F6" s="156">
        <v>247</v>
      </c>
      <c r="G6" s="156">
        <v>204</v>
      </c>
      <c r="H6" s="253">
        <f>SUM(F6:G6)</f>
        <v>451</v>
      </c>
      <c r="I6" s="40">
        <f>COUNT(F6:G6)*E6+H6</f>
        <v>451</v>
      </c>
      <c r="K6" s="137" t="s">
        <v>81</v>
      </c>
      <c r="L6" s="285">
        <v>451</v>
      </c>
      <c r="M6" s="282"/>
    </row>
    <row r="7" spans="2:13" s="2" customFormat="1" ht="18">
      <c r="B7" s="136" t="s">
        <v>202</v>
      </c>
      <c r="C7" s="137" t="s">
        <v>26</v>
      </c>
      <c r="D7" s="306" t="s">
        <v>147</v>
      </c>
      <c r="E7" s="270">
        <v>5</v>
      </c>
      <c r="F7" s="156">
        <v>234</v>
      </c>
      <c r="G7" s="156">
        <v>197</v>
      </c>
      <c r="H7" s="253">
        <f>SUM(F7:G7)</f>
        <v>431</v>
      </c>
      <c r="I7" s="40">
        <f>COUNT(F7:G7)*E7+H7</f>
        <v>441</v>
      </c>
      <c r="K7" s="137" t="s">
        <v>26</v>
      </c>
      <c r="L7" s="285">
        <v>441</v>
      </c>
      <c r="M7" s="282"/>
    </row>
    <row r="8" spans="2:15" s="2" customFormat="1" ht="21" thickBot="1">
      <c r="B8" s="138" t="s">
        <v>203</v>
      </c>
      <c r="C8" s="139" t="s">
        <v>97</v>
      </c>
      <c r="D8" s="307" t="s">
        <v>146</v>
      </c>
      <c r="E8" s="270">
        <v>5</v>
      </c>
      <c r="F8" s="156">
        <v>204</v>
      </c>
      <c r="G8" s="156">
        <v>153</v>
      </c>
      <c r="H8" s="264">
        <f>SUM(F8:G8)</f>
        <v>357</v>
      </c>
      <c r="I8" s="126">
        <f>COUNT(F8:G8)*E8+H8</f>
        <v>367</v>
      </c>
      <c r="L8" s="277"/>
      <c r="M8" s="278"/>
      <c r="N8" s="419"/>
      <c r="O8" s="419"/>
    </row>
    <row r="9" spans="2:13" s="2" customFormat="1" ht="19.5" thickBot="1" thickTop="1">
      <c r="B9" s="420" t="s">
        <v>261</v>
      </c>
      <c r="C9" s="421"/>
      <c r="D9" s="263"/>
      <c r="E9" s="271"/>
      <c r="F9" s="157"/>
      <c r="G9" s="157"/>
      <c r="H9" s="265"/>
      <c r="I9" s="150"/>
      <c r="L9" s="277"/>
      <c r="M9" s="278"/>
    </row>
    <row r="10" spans="2:14" s="2" customFormat="1" ht="20.25" customHeight="1" thickTop="1">
      <c r="B10" s="300" t="s">
        <v>178</v>
      </c>
      <c r="C10" s="135" t="s">
        <v>10</v>
      </c>
      <c r="D10" s="305" t="s">
        <v>123</v>
      </c>
      <c r="E10" s="272">
        <v>5</v>
      </c>
      <c r="F10" s="25">
        <v>223</v>
      </c>
      <c r="G10" s="26">
        <v>173</v>
      </c>
      <c r="H10" s="266">
        <f aca="true" t="shared" si="0" ref="H10:H28">SUM(F10:G10)</f>
        <v>396</v>
      </c>
      <c r="I10" s="19">
        <f aca="true" t="shared" si="1" ref="I10:I28">COUNT(F10:G10)*E10+H10</f>
        <v>406</v>
      </c>
      <c r="L10" s="277"/>
      <c r="M10" s="278"/>
      <c r="N10" s="417" t="s">
        <v>266</v>
      </c>
    </row>
    <row r="11" spans="2:14" s="2" customFormat="1" ht="20.25" customHeight="1" thickBot="1">
      <c r="B11" s="301" t="s">
        <v>179</v>
      </c>
      <c r="C11" s="137" t="s">
        <v>144</v>
      </c>
      <c r="D11" s="306" t="s">
        <v>139</v>
      </c>
      <c r="E11" s="273"/>
      <c r="F11" s="38">
        <v>170</v>
      </c>
      <c r="G11" s="27">
        <v>257</v>
      </c>
      <c r="H11" s="253">
        <f t="shared" si="0"/>
        <v>427</v>
      </c>
      <c r="I11" s="40">
        <f t="shared" si="1"/>
        <v>427</v>
      </c>
      <c r="K11" s="137" t="s">
        <v>144</v>
      </c>
      <c r="L11" s="285">
        <v>427</v>
      </c>
      <c r="M11" s="282"/>
      <c r="N11" s="418"/>
    </row>
    <row r="12" spans="2:16" s="2" customFormat="1" ht="20.25" customHeight="1">
      <c r="B12" s="301" t="s">
        <v>180</v>
      </c>
      <c r="C12" s="137" t="s">
        <v>51</v>
      </c>
      <c r="D12" s="306" t="s">
        <v>125</v>
      </c>
      <c r="E12" s="273">
        <v>5</v>
      </c>
      <c r="F12" s="38">
        <v>226</v>
      </c>
      <c r="G12" s="27">
        <v>230</v>
      </c>
      <c r="H12" s="253">
        <f t="shared" si="0"/>
        <v>456</v>
      </c>
      <c r="I12" s="40">
        <f t="shared" si="1"/>
        <v>466</v>
      </c>
      <c r="K12" s="137" t="s">
        <v>51</v>
      </c>
      <c r="L12" s="285">
        <v>466</v>
      </c>
      <c r="M12" s="282"/>
      <c r="N12" s="286" t="s">
        <v>236</v>
      </c>
      <c r="O12" s="289" t="s">
        <v>68</v>
      </c>
      <c r="P12" s="241">
        <v>522</v>
      </c>
    </row>
    <row r="13" spans="2:16" s="23" customFormat="1" ht="18.75" thickBot="1">
      <c r="B13" s="302" t="s">
        <v>181</v>
      </c>
      <c r="C13" s="139" t="s">
        <v>106</v>
      </c>
      <c r="D13" s="307" t="s">
        <v>137</v>
      </c>
      <c r="E13" s="273">
        <v>5</v>
      </c>
      <c r="F13" s="38">
        <v>202</v>
      </c>
      <c r="G13" s="27">
        <v>183</v>
      </c>
      <c r="H13" s="253">
        <f t="shared" si="0"/>
        <v>385</v>
      </c>
      <c r="I13" s="40">
        <f t="shared" si="1"/>
        <v>395</v>
      </c>
      <c r="L13" s="278"/>
      <c r="M13" s="278"/>
      <c r="N13" s="287" t="s">
        <v>237</v>
      </c>
      <c r="O13" s="160" t="s">
        <v>114</v>
      </c>
      <c r="P13" s="243">
        <v>479</v>
      </c>
    </row>
    <row r="14" spans="2:16" s="2" customFormat="1" ht="15" customHeight="1" thickBot="1" thickTop="1">
      <c r="B14" s="422" t="s">
        <v>262</v>
      </c>
      <c r="C14" s="422"/>
      <c r="D14" s="308"/>
      <c r="E14" s="274"/>
      <c r="F14" s="144"/>
      <c r="G14" s="145"/>
      <c r="H14" s="265"/>
      <c r="I14" s="150"/>
      <c r="L14" s="277"/>
      <c r="M14" s="278"/>
      <c r="N14" s="287" t="s">
        <v>238</v>
      </c>
      <c r="O14" s="159" t="s">
        <v>60</v>
      </c>
      <c r="P14" s="243">
        <v>467</v>
      </c>
    </row>
    <row r="15" spans="2:16" s="2" customFormat="1" ht="20.25" customHeight="1" thickTop="1">
      <c r="B15" s="300" t="s">
        <v>182</v>
      </c>
      <c r="C15" s="135" t="s">
        <v>112</v>
      </c>
      <c r="D15" s="305" t="s">
        <v>126</v>
      </c>
      <c r="E15" s="273"/>
      <c r="F15" s="38">
        <v>179</v>
      </c>
      <c r="G15" s="27">
        <v>192</v>
      </c>
      <c r="H15" s="253">
        <f t="shared" si="0"/>
        <v>371</v>
      </c>
      <c r="I15" s="40">
        <f t="shared" si="1"/>
        <v>371</v>
      </c>
      <c r="L15" s="277"/>
      <c r="M15" s="278"/>
      <c r="N15" s="287" t="s">
        <v>239</v>
      </c>
      <c r="O15" s="159" t="s">
        <v>51</v>
      </c>
      <c r="P15" s="243">
        <v>466</v>
      </c>
    </row>
    <row r="16" spans="2:16" s="2" customFormat="1" ht="20.25" customHeight="1">
      <c r="B16" s="301" t="s">
        <v>183</v>
      </c>
      <c r="C16" s="137" t="s">
        <v>9</v>
      </c>
      <c r="D16" s="306" t="s">
        <v>127</v>
      </c>
      <c r="E16" s="273"/>
      <c r="F16" s="38">
        <v>170</v>
      </c>
      <c r="G16" s="27">
        <v>190</v>
      </c>
      <c r="H16" s="253">
        <f t="shared" si="0"/>
        <v>360</v>
      </c>
      <c r="I16" s="40">
        <f t="shared" si="1"/>
        <v>360</v>
      </c>
      <c r="L16" s="277"/>
      <c r="M16" s="278"/>
      <c r="N16" s="287" t="s">
        <v>240</v>
      </c>
      <c r="O16" s="160" t="s">
        <v>65</v>
      </c>
      <c r="P16" s="243">
        <v>463</v>
      </c>
    </row>
    <row r="17" spans="2:16" s="2" customFormat="1" ht="20.25" customHeight="1">
      <c r="B17" s="301" t="s">
        <v>184</v>
      </c>
      <c r="C17" s="137" t="s">
        <v>54</v>
      </c>
      <c r="D17" s="306" t="s">
        <v>129</v>
      </c>
      <c r="E17" s="273">
        <v>5</v>
      </c>
      <c r="F17" s="38">
        <v>202</v>
      </c>
      <c r="G17" s="27">
        <v>170</v>
      </c>
      <c r="H17" s="253">
        <f t="shared" si="0"/>
        <v>372</v>
      </c>
      <c r="I17" s="40">
        <f t="shared" si="1"/>
        <v>382</v>
      </c>
      <c r="K17" s="137" t="s">
        <v>54</v>
      </c>
      <c r="L17" s="285">
        <v>382</v>
      </c>
      <c r="M17" s="282"/>
      <c r="N17" s="287" t="s">
        <v>241</v>
      </c>
      <c r="O17" s="160" t="s">
        <v>18</v>
      </c>
      <c r="P17" s="243">
        <v>459</v>
      </c>
    </row>
    <row r="18" spans="2:16" s="2" customFormat="1" ht="20.25" customHeight="1" thickBot="1">
      <c r="B18" s="302" t="s">
        <v>185</v>
      </c>
      <c r="C18" s="139" t="s">
        <v>60</v>
      </c>
      <c r="D18" s="307" t="s">
        <v>140</v>
      </c>
      <c r="E18" s="273"/>
      <c r="F18" s="38">
        <v>245</v>
      </c>
      <c r="G18" s="27">
        <v>222</v>
      </c>
      <c r="H18" s="253">
        <f t="shared" si="0"/>
        <v>467</v>
      </c>
      <c r="I18" s="40">
        <f t="shared" si="1"/>
        <v>467</v>
      </c>
      <c r="K18" s="137" t="s">
        <v>60</v>
      </c>
      <c r="L18" s="285">
        <v>467</v>
      </c>
      <c r="M18" s="282"/>
      <c r="N18" s="287" t="s">
        <v>242</v>
      </c>
      <c r="O18" s="160" t="s">
        <v>87</v>
      </c>
      <c r="P18" s="243">
        <v>456</v>
      </c>
    </row>
    <row r="19" spans="2:16" s="2" customFormat="1" ht="19.5" thickBot="1" thickTop="1">
      <c r="B19" s="422" t="s">
        <v>263</v>
      </c>
      <c r="C19" s="422"/>
      <c r="D19" s="168"/>
      <c r="E19" s="275"/>
      <c r="F19" s="147"/>
      <c r="G19" s="148"/>
      <c r="H19" s="267"/>
      <c r="I19" s="146"/>
      <c r="L19" s="277"/>
      <c r="M19" s="278"/>
      <c r="N19" s="287" t="s">
        <v>243</v>
      </c>
      <c r="O19" s="159" t="s">
        <v>81</v>
      </c>
      <c r="P19" s="243">
        <v>451</v>
      </c>
    </row>
    <row r="20" spans="2:16" s="2" customFormat="1" ht="20.25" customHeight="1" thickTop="1">
      <c r="B20" s="297" t="s">
        <v>186</v>
      </c>
      <c r="C20" s="140" t="s">
        <v>71</v>
      </c>
      <c r="D20" s="305" t="s">
        <v>134</v>
      </c>
      <c r="E20" s="272"/>
      <c r="F20" s="38">
        <v>179</v>
      </c>
      <c r="G20" s="27">
        <v>212</v>
      </c>
      <c r="H20" s="266">
        <f t="shared" si="0"/>
        <v>391</v>
      </c>
      <c r="I20" s="19">
        <f t="shared" si="1"/>
        <v>391</v>
      </c>
      <c r="L20" s="277"/>
      <c r="M20" s="278"/>
      <c r="N20" s="287" t="s">
        <v>244</v>
      </c>
      <c r="O20" s="159" t="s">
        <v>26</v>
      </c>
      <c r="P20" s="243">
        <v>441</v>
      </c>
    </row>
    <row r="21" spans="2:16" s="2" customFormat="1" ht="20.25" customHeight="1">
      <c r="B21" s="298" t="s">
        <v>187</v>
      </c>
      <c r="C21" s="141" t="s">
        <v>80</v>
      </c>
      <c r="D21" s="306" t="s">
        <v>135</v>
      </c>
      <c r="E21" s="272">
        <v>5</v>
      </c>
      <c r="F21" s="38">
        <v>189</v>
      </c>
      <c r="G21" s="27">
        <v>184</v>
      </c>
      <c r="H21" s="266">
        <f t="shared" si="0"/>
        <v>373</v>
      </c>
      <c r="I21" s="19">
        <f t="shared" si="1"/>
        <v>383</v>
      </c>
      <c r="L21" s="277"/>
      <c r="M21" s="278"/>
      <c r="N21" s="287" t="s">
        <v>245</v>
      </c>
      <c r="O21" s="160" t="s">
        <v>35</v>
      </c>
      <c r="P21" s="243">
        <v>430</v>
      </c>
    </row>
    <row r="22" spans="2:16" s="2" customFormat="1" ht="20.25" customHeight="1">
      <c r="B22" s="298" t="s">
        <v>188</v>
      </c>
      <c r="C22" s="141" t="s">
        <v>68</v>
      </c>
      <c r="D22" s="306" t="s">
        <v>128</v>
      </c>
      <c r="E22" s="272"/>
      <c r="F22" s="38">
        <v>224</v>
      </c>
      <c r="G22" s="27">
        <v>298</v>
      </c>
      <c r="H22" s="266">
        <f t="shared" si="0"/>
        <v>522</v>
      </c>
      <c r="I22" s="19">
        <f t="shared" si="1"/>
        <v>522</v>
      </c>
      <c r="K22" s="141" t="s">
        <v>68</v>
      </c>
      <c r="L22" s="285">
        <v>522</v>
      </c>
      <c r="M22" s="282"/>
      <c r="N22" s="287" t="s">
        <v>246</v>
      </c>
      <c r="O22" s="159" t="s">
        <v>144</v>
      </c>
      <c r="P22" s="243">
        <v>427</v>
      </c>
    </row>
    <row r="23" spans="2:21" s="2" customFormat="1" ht="20.25" customHeight="1" thickBot="1">
      <c r="B23" s="299" t="s">
        <v>189</v>
      </c>
      <c r="C23" s="142" t="s">
        <v>35</v>
      </c>
      <c r="D23" s="307" t="s">
        <v>132</v>
      </c>
      <c r="E23" s="272"/>
      <c r="F23" s="38">
        <v>201</v>
      </c>
      <c r="G23" s="27">
        <v>229</v>
      </c>
      <c r="H23" s="266">
        <f t="shared" si="0"/>
        <v>430</v>
      </c>
      <c r="I23" s="19">
        <f t="shared" si="1"/>
        <v>430</v>
      </c>
      <c r="K23" s="141" t="s">
        <v>35</v>
      </c>
      <c r="L23" s="285">
        <v>430</v>
      </c>
      <c r="M23" s="282"/>
      <c r="N23" s="287" t="s">
        <v>247</v>
      </c>
      <c r="O23" s="159" t="s">
        <v>6</v>
      </c>
      <c r="P23" s="243">
        <v>410</v>
      </c>
      <c r="Q23" s="161"/>
      <c r="R23" s="162"/>
      <c r="S23" s="163"/>
      <c r="T23" s="153"/>
      <c r="U23" s="154"/>
    </row>
    <row r="24" spans="2:21" s="2" customFormat="1" ht="20.25" customHeight="1" thickBot="1" thickTop="1">
      <c r="B24" s="422" t="s">
        <v>264</v>
      </c>
      <c r="C24" s="422"/>
      <c r="D24" s="168"/>
      <c r="E24" s="275"/>
      <c r="F24" s="144"/>
      <c r="G24" s="145"/>
      <c r="H24" s="267"/>
      <c r="I24" s="146"/>
      <c r="L24" s="277"/>
      <c r="M24" s="278"/>
      <c r="N24" s="287" t="s">
        <v>248</v>
      </c>
      <c r="O24" s="159" t="s">
        <v>10</v>
      </c>
      <c r="P24" s="243">
        <v>406</v>
      </c>
      <c r="Q24" s="161"/>
      <c r="R24" s="162"/>
      <c r="S24" s="163"/>
      <c r="T24" s="153"/>
      <c r="U24" s="154"/>
    </row>
    <row r="25" spans="2:21" s="2" customFormat="1" ht="20.25" customHeight="1" thickTop="1">
      <c r="B25" s="297" t="s">
        <v>190</v>
      </c>
      <c r="C25" s="140" t="s">
        <v>114</v>
      </c>
      <c r="D25" s="305" t="s">
        <v>131</v>
      </c>
      <c r="E25" s="272">
        <v>5</v>
      </c>
      <c r="F25" s="38">
        <v>233</v>
      </c>
      <c r="G25" s="27">
        <v>236</v>
      </c>
      <c r="H25" s="266">
        <f t="shared" si="0"/>
        <v>469</v>
      </c>
      <c r="I25" s="19">
        <f t="shared" si="1"/>
        <v>479</v>
      </c>
      <c r="K25" s="141" t="s">
        <v>114</v>
      </c>
      <c r="L25" s="285">
        <v>479</v>
      </c>
      <c r="M25" s="282"/>
      <c r="N25" s="287" t="s">
        <v>249</v>
      </c>
      <c r="O25" s="159" t="s">
        <v>106</v>
      </c>
      <c r="P25" s="243">
        <v>395</v>
      </c>
      <c r="Q25" s="161"/>
      <c r="R25" s="162"/>
      <c r="S25" s="163"/>
      <c r="T25" s="153"/>
      <c r="U25" s="154"/>
    </row>
    <row r="26" spans="2:21" s="2" customFormat="1" ht="20.25" customHeight="1">
      <c r="B26" s="298" t="s">
        <v>191</v>
      </c>
      <c r="C26" s="141" t="s">
        <v>18</v>
      </c>
      <c r="D26" s="306" t="s">
        <v>124</v>
      </c>
      <c r="E26" s="272"/>
      <c r="F26" s="38">
        <v>236</v>
      </c>
      <c r="G26" s="27">
        <v>223</v>
      </c>
      <c r="H26" s="266">
        <f t="shared" si="0"/>
        <v>459</v>
      </c>
      <c r="I26" s="19">
        <f t="shared" si="1"/>
        <v>459</v>
      </c>
      <c r="K26" s="141" t="s">
        <v>18</v>
      </c>
      <c r="L26" s="285">
        <v>459</v>
      </c>
      <c r="M26" s="282"/>
      <c r="N26" s="287" t="s">
        <v>250</v>
      </c>
      <c r="O26" s="160" t="s">
        <v>71</v>
      </c>
      <c r="P26" s="243">
        <v>391</v>
      </c>
      <c r="Q26" s="161"/>
      <c r="R26" s="162"/>
      <c r="S26" s="163"/>
      <c r="T26" s="153"/>
      <c r="U26" s="154"/>
    </row>
    <row r="27" spans="2:21" s="2" customFormat="1" ht="20.25" customHeight="1" thickBot="1">
      <c r="B27" s="298" t="s">
        <v>192</v>
      </c>
      <c r="C27" s="141" t="s">
        <v>111</v>
      </c>
      <c r="D27" s="306" t="s">
        <v>138</v>
      </c>
      <c r="E27" s="272"/>
      <c r="F27" s="38">
        <v>150</v>
      </c>
      <c r="G27" s="27">
        <v>128</v>
      </c>
      <c r="H27" s="266">
        <f t="shared" si="0"/>
        <v>278</v>
      </c>
      <c r="I27" s="19">
        <f t="shared" si="1"/>
        <v>278</v>
      </c>
      <c r="L27" s="277"/>
      <c r="M27" s="278"/>
      <c r="N27" s="288" t="s">
        <v>251</v>
      </c>
      <c r="O27" s="290" t="s">
        <v>54</v>
      </c>
      <c r="P27" s="245">
        <v>382</v>
      </c>
      <c r="Q27" s="161"/>
      <c r="R27" s="162"/>
      <c r="S27" s="163"/>
      <c r="T27" s="153"/>
      <c r="U27" s="154"/>
    </row>
    <row r="28" spans="2:21" s="2" customFormat="1" ht="20.25" customHeight="1" thickBot="1">
      <c r="B28" s="299" t="s">
        <v>193</v>
      </c>
      <c r="C28" s="142" t="s">
        <v>108</v>
      </c>
      <c r="D28" s="307" t="s">
        <v>130</v>
      </c>
      <c r="E28" s="272"/>
      <c r="F28" s="38">
        <v>163</v>
      </c>
      <c r="G28" s="27">
        <v>208</v>
      </c>
      <c r="H28" s="266">
        <f t="shared" si="0"/>
        <v>371</v>
      </c>
      <c r="I28" s="19">
        <f t="shared" si="1"/>
        <v>371</v>
      </c>
      <c r="L28" s="277"/>
      <c r="M28" s="278"/>
      <c r="N28" s="292"/>
      <c r="O28" s="293"/>
      <c r="P28" s="292"/>
      <c r="Q28" s="161"/>
      <c r="R28" s="162"/>
      <c r="S28" s="163"/>
      <c r="T28" s="153"/>
      <c r="U28" s="154"/>
    </row>
    <row r="29" spans="2:21" ht="19.5" thickBot="1" thickTop="1">
      <c r="B29" s="422" t="s">
        <v>265</v>
      </c>
      <c r="C29" s="422"/>
      <c r="D29" s="168"/>
      <c r="E29" s="275"/>
      <c r="F29" s="144"/>
      <c r="G29" s="145"/>
      <c r="H29" s="267"/>
      <c r="I29" s="146"/>
      <c r="L29" s="279"/>
      <c r="M29" s="283"/>
      <c r="N29" s="292"/>
      <c r="O29" s="293"/>
      <c r="P29" s="292"/>
      <c r="Q29" s="161"/>
      <c r="R29" s="162"/>
      <c r="S29" s="163"/>
      <c r="T29" s="153"/>
      <c r="U29" s="154"/>
    </row>
    <row r="30" spans="2:21" ht="18.75" thickTop="1">
      <c r="B30" s="297" t="s">
        <v>194</v>
      </c>
      <c r="C30" s="140" t="s">
        <v>65</v>
      </c>
      <c r="D30" s="305" t="s">
        <v>141</v>
      </c>
      <c r="E30" s="272"/>
      <c r="F30" s="38">
        <v>216</v>
      </c>
      <c r="G30" s="27">
        <v>247</v>
      </c>
      <c r="H30" s="266">
        <f>SUM(F30:G30)</f>
        <v>463</v>
      </c>
      <c r="I30" s="19">
        <f>COUNT(F30:G30)*E30+H30</f>
        <v>463</v>
      </c>
      <c r="K30" s="141" t="s">
        <v>65</v>
      </c>
      <c r="L30" s="285">
        <v>463</v>
      </c>
      <c r="M30" s="282"/>
      <c r="N30" s="292"/>
      <c r="O30" s="294"/>
      <c r="P30" s="149"/>
      <c r="Q30" s="291"/>
      <c r="R30" s="164"/>
      <c r="S30" s="164"/>
      <c r="T30" s="153"/>
      <c r="U30" s="154"/>
    </row>
    <row r="31" spans="2:21" ht="18">
      <c r="B31" s="298" t="s">
        <v>195</v>
      </c>
      <c r="C31" s="141" t="s">
        <v>87</v>
      </c>
      <c r="D31" s="306" t="s">
        <v>133</v>
      </c>
      <c r="E31" s="272"/>
      <c r="F31" s="38">
        <v>243</v>
      </c>
      <c r="G31" s="27">
        <v>213</v>
      </c>
      <c r="H31" s="266">
        <f>SUM(F31:G31)</f>
        <v>456</v>
      </c>
      <c r="I31" s="19">
        <f>COUNT(F31:G31)*E31+H31</f>
        <v>456</v>
      </c>
      <c r="K31" s="295" t="s">
        <v>87</v>
      </c>
      <c r="L31" s="296">
        <v>456</v>
      </c>
      <c r="M31" s="282"/>
      <c r="N31" s="292"/>
      <c r="O31" s="294"/>
      <c r="P31" s="149"/>
      <c r="Q31" s="291"/>
      <c r="R31" s="164"/>
      <c r="S31" s="164"/>
      <c r="T31" s="153"/>
      <c r="U31" s="154"/>
    </row>
    <row r="32" spans="2:21" ht="18">
      <c r="B32" s="298" t="s">
        <v>196</v>
      </c>
      <c r="C32" s="141" t="s">
        <v>158</v>
      </c>
      <c r="D32" s="306" t="s">
        <v>145</v>
      </c>
      <c r="E32" s="272"/>
      <c r="F32" s="38">
        <v>215</v>
      </c>
      <c r="G32" s="27">
        <v>170</v>
      </c>
      <c r="H32" s="266">
        <f>SUM(F32:G32)</f>
        <v>385</v>
      </c>
      <c r="I32" s="19">
        <f>COUNT(F32:G32)*E32+H32</f>
        <v>385</v>
      </c>
      <c r="L32" s="279"/>
      <c r="M32" s="283"/>
      <c r="N32" s="292"/>
      <c r="O32" s="293"/>
      <c r="P32" s="292"/>
      <c r="Q32" s="161"/>
      <c r="R32" s="162"/>
      <c r="S32" s="163"/>
      <c r="T32" s="153"/>
      <c r="U32" s="154"/>
    </row>
    <row r="33" spans="2:21" ht="18.75" thickBot="1">
      <c r="B33" s="299" t="s">
        <v>197</v>
      </c>
      <c r="C33" s="142" t="s">
        <v>45</v>
      </c>
      <c r="D33" s="307" t="s">
        <v>136</v>
      </c>
      <c r="E33" s="272"/>
      <c r="F33" s="38">
        <v>171</v>
      </c>
      <c r="G33" s="27">
        <v>196</v>
      </c>
      <c r="H33" s="266">
        <f>SUM(F33:G33)</f>
        <v>367</v>
      </c>
      <c r="I33" s="19">
        <f>COUNT(F33:G33)*E33+H33</f>
        <v>367</v>
      </c>
      <c r="L33" s="279"/>
      <c r="M33" s="283"/>
      <c r="N33" s="292"/>
      <c r="O33" s="294"/>
      <c r="P33" s="149"/>
      <c r="Q33" s="161"/>
      <c r="R33" s="162"/>
      <c r="S33" s="163"/>
      <c r="T33" s="153"/>
      <c r="U33" s="154"/>
    </row>
    <row r="34" spans="11:21" ht="21.75" customHeight="1" thickTop="1">
      <c r="K34" s="415" t="s">
        <v>234</v>
      </c>
      <c r="L34" s="416"/>
      <c r="M34" s="284"/>
      <c r="N34" s="292"/>
      <c r="O34" s="294"/>
      <c r="P34" s="149"/>
      <c r="Q34" s="291"/>
      <c r="R34" s="164"/>
      <c r="S34" s="164"/>
      <c r="T34" s="153"/>
      <c r="U34" s="154"/>
    </row>
    <row r="35" spans="11:21" ht="18">
      <c r="K35" s="159" t="s">
        <v>6</v>
      </c>
      <c r="L35" s="280">
        <v>410</v>
      </c>
      <c r="M35" s="282"/>
      <c r="N35" s="292"/>
      <c r="O35" s="294"/>
      <c r="P35" s="149"/>
      <c r="Q35" s="161"/>
      <c r="R35" s="162"/>
      <c r="S35" s="163"/>
      <c r="T35" s="153"/>
      <c r="U35" s="154"/>
    </row>
    <row r="36" spans="11:21" ht="18">
      <c r="K36" s="159" t="s">
        <v>10</v>
      </c>
      <c r="L36" s="280">
        <v>406</v>
      </c>
      <c r="M36" s="282"/>
      <c r="N36" s="292"/>
      <c r="O36" s="294"/>
      <c r="P36" s="149"/>
      <c r="Q36" s="161"/>
      <c r="R36" s="162"/>
      <c r="S36" s="163"/>
      <c r="T36" s="153"/>
      <c r="U36" s="154"/>
    </row>
    <row r="37" spans="11:21" ht="18">
      <c r="K37" s="159" t="s">
        <v>106</v>
      </c>
      <c r="L37" s="280">
        <v>395</v>
      </c>
      <c r="M37" s="282"/>
      <c r="N37" s="292"/>
      <c r="O37" s="293"/>
      <c r="P37" s="292"/>
      <c r="Q37" s="161"/>
      <c r="R37" s="162"/>
      <c r="S37" s="163"/>
      <c r="T37" s="153"/>
      <c r="U37" s="154"/>
    </row>
    <row r="38" spans="11:21" ht="18">
      <c r="K38" s="160" t="s">
        <v>71</v>
      </c>
      <c r="L38" s="280">
        <v>391</v>
      </c>
      <c r="M38" s="282"/>
      <c r="N38" s="292"/>
      <c r="O38" s="294"/>
      <c r="P38" s="149"/>
      <c r="Q38" s="161"/>
      <c r="R38" s="162"/>
      <c r="S38" s="163"/>
      <c r="T38" s="153"/>
      <c r="U38" s="154"/>
    </row>
    <row r="39" spans="11:12" ht="15">
      <c r="K39" s="143"/>
      <c r="L39" s="143"/>
    </row>
    <row r="49" ht="27.75" customHeight="1"/>
  </sheetData>
  <sheetProtection selectLockedCells="1" selectUnlockedCells="1"/>
  <mergeCells count="9">
    <mergeCell ref="B4:C4"/>
    <mergeCell ref="K34:L34"/>
    <mergeCell ref="N10:N11"/>
    <mergeCell ref="N8:O8"/>
    <mergeCell ref="B9:C9"/>
    <mergeCell ref="B19:C19"/>
    <mergeCell ref="B24:C24"/>
    <mergeCell ref="B29:C29"/>
    <mergeCell ref="B14:C14"/>
  </mergeCells>
  <printOptions verticalCentered="1"/>
  <pageMargins left="0.44" right="0.14" top="0.18" bottom="0.51" header="0.12" footer="0.45"/>
  <pageSetup fitToHeight="1" fitToWidth="1" horizontalDpi="300" verticalDpi="3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K30"/>
  <sheetViews>
    <sheetView zoomScale="75" zoomScaleNormal="75" workbookViewId="0" topLeftCell="A1">
      <selection activeCell="L28" sqref="L28"/>
    </sheetView>
  </sheetViews>
  <sheetFormatPr defaultColWidth="9.140625" defaultRowHeight="12.75"/>
  <cols>
    <col min="1" max="1" width="6.00390625" style="381" customWidth="1"/>
    <col min="2" max="2" width="22.421875" style="381" bestFit="1" customWidth="1"/>
    <col min="3" max="3" width="2.28125" style="381" bestFit="1" customWidth="1"/>
    <col min="4" max="4" width="4.421875" style="381" customWidth="1"/>
    <col min="5" max="5" width="18.421875" style="381" bestFit="1" customWidth="1"/>
    <col min="6" max="6" width="17.57421875" style="381" customWidth="1"/>
    <col min="7" max="7" width="21.28125" style="384" bestFit="1" customWidth="1"/>
    <col min="8" max="8" width="4.57421875" style="381" bestFit="1" customWidth="1"/>
    <col min="9" max="9" width="23.7109375" style="384" customWidth="1"/>
    <col min="10" max="10" width="18.8515625" style="384" customWidth="1"/>
    <col min="11" max="11" width="18.421875" style="381" bestFit="1" customWidth="1"/>
    <col min="12" max="12" width="22.57421875" style="384" customWidth="1"/>
    <col min="13" max="16384" width="9.140625" style="381" customWidth="1"/>
  </cols>
  <sheetData>
    <row r="1" spans="1:9" ht="30.75" thickBot="1">
      <c r="A1" s="423" t="s">
        <v>308</v>
      </c>
      <c r="B1" s="424"/>
      <c r="C1" s="424"/>
      <c r="D1" s="424"/>
      <c r="E1" s="425"/>
      <c r="G1" s="382" t="s">
        <v>273</v>
      </c>
      <c r="H1" s="381" t="s">
        <v>177</v>
      </c>
      <c r="I1" s="383"/>
    </row>
    <row r="2" spans="7:9" ht="16.5" thickTop="1">
      <c r="G2" s="385" t="s">
        <v>194</v>
      </c>
      <c r="H2" s="386" t="s">
        <v>141</v>
      </c>
      <c r="I2" s="387" t="s">
        <v>65</v>
      </c>
    </row>
    <row r="3" spans="1:9" ht="15.75">
      <c r="A3" s="381" t="s">
        <v>274</v>
      </c>
      <c r="G3" s="309" t="s">
        <v>195</v>
      </c>
      <c r="H3" s="388" t="s">
        <v>133</v>
      </c>
      <c r="I3" s="389" t="s">
        <v>87</v>
      </c>
    </row>
    <row r="4" spans="1:9" ht="15.75">
      <c r="A4" s="390" t="s">
        <v>275</v>
      </c>
      <c r="B4" s="391" t="s">
        <v>65</v>
      </c>
      <c r="G4" s="309" t="s">
        <v>196</v>
      </c>
      <c r="H4" s="388" t="s">
        <v>145</v>
      </c>
      <c r="I4" s="389" t="s">
        <v>158</v>
      </c>
    </row>
    <row r="5" spans="1:9" ht="16.5" thickBot="1">
      <c r="A5" s="390" t="s">
        <v>276</v>
      </c>
      <c r="B5" s="391" t="s">
        <v>114</v>
      </c>
      <c r="G5" s="392" t="s">
        <v>197</v>
      </c>
      <c r="H5" s="393" t="s">
        <v>136</v>
      </c>
      <c r="I5" s="394" t="s">
        <v>45</v>
      </c>
    </row>
    <row r="6" spans="1:9" ht="17.25" thickBot="1" thickTop="1">
      <c r="A6" s="390" t="s">
        <v>277</v>
      </c>
      <c r="B6" s="391" t="s">
        <v>71</v>
      </c>
      <c r="G6" s="382" t="s">
        <v>278</v>
      </c>
      <c r="H6" s="381" t="s">
        <v>177</v>
      </c>
      <c r="I6" s="383"/>
    </row>
    <row r="7" spans="1:9" ht="16.5" thickTop="1">
      <c r="A7" s="390" t="s">
        <v>279</v>
      </c>
      <c r="B7" s="391" t="s">
        <v>112</v>
      </c>
      <c r="G7" s="395" t="s">
        <v>190</v>
      </c>
      <c r="H7" s="386" t="s">
        <v>131</v>
      </c>
      <c r="I7" s="387" t="s">
        <v>114</v>
      </c>
    </row>
    <row r="8" spans="1:11" ht="16.5" thickBot="1">
      <c r="A8" s="390" t="s">
        <v>280</v>
      </c>
      <c r="B8" s="391" t="s">
        <v>10</v>
      </c>
      <c r="E8" s="396" t="s">
        <v>281</v>
      </c>
      <c r="F8" s="397"/>
      <c r="G8" s="398" t="s">
        <v>191</v>
      </c>
      <c r="H8" s="388" t="s">
        <v>124</v>
      </c>
      <c r="I8" s="389" t="s">
        <v>18</v>
      </c>
      <c r="K8" s="396" t="s">
        <v>282</v>
      </c>
    </row>
    <row r="9" spans="1:11" ht="16.5" thickBot="1">
      <c r="A9" s="390" t="s">
        <v>283</v>
      </c>
      <c r="B9" s="391" t="s">
        <v>6</v>
      </c>
      <c r="E9" s="399" t="s">
        <v>194</v>
      </c>
      <c r="G9" s="398" t="s">
        <v>192</v>
      </c>
      <c r="H9" s="388" t="s">
        <v>138</v>
      </c>
      <c r="I9" s="389" t="s">
        <v>111</v>
      </c>
      <c r="K9" s="400" t="s">
        <v>196</v>
      </c>
    </row>
    <row r="10" spans="1:11" ht="16.5" thickBot="1">
      <c r="A10" s="390" t="s">
        <v>284</v>
      </c>
      <c r="B10" s="391" t="s">
        <v>81</v>
      </c>
      <c r="E10" s="401" t="s">
        <v>190</v>
      </c>
      <c r="G10" s="402" t="s">
        <v>193</v>
      </c>
      <c r="H10" s="393" t="s">
        <v>130</v>
      </c>
      <c r="I10" s="394" t="s">
        <v>108</v>
      </c>
      <c r="K10" s="403" t="s">
        <v>192</v>
      </c>
    </row>
    <row r="11" spans="1:11" ht="17.25" thickBot="1" thickTop="1">
      <c r="A11" s="390" t="s">
        <v>285</v>
      </c>
      <c r="B11" s="391" t="s">
        <v>144</v>
      </c>
      <c r="E11" s="401" t="s">
        <v>186</v>
      </c>
      <c r="G11" s="382" t="s">
        <v>286</v>
      </c>
      <c r="H11" s="381" t="s">
        <v>177</v>
      </c>
      <c r="I11" s="383"/>
      <c r="K11" s="403" t="s">
        <v>188</v>
      </c>
    </row>
    <row r="12" spans="1:11" ht="16.5" thickTop="1">
      <c r="A12" s="390" t="s">
        <v>287</v>
      </c>
      <c r="B12" s="391" t="s">
        <v>9</v>
      </c>
      <c r="E12" s="401" t="s">
        <v>182</v>
      </c>
      <c r="G12" s="395" t="s">
        <v>186</v>
      </c>
      <c r="H12" s="386" t="s">
        <v>134</v>
      </c>
      <c r="I12" s="387" t="s">
        <v>71</v>
      </c>
      <c r="K12" s="403" t="s">
        <v>184</v>
      </c>
    </row>
    <row r="13" spans="1:11" ht="15.75">
      <c r="A13" s="390" t="s">
        <v>288</v>
      </c>
      <c r="B13" s="391" t="s">
        <v>80</v>
      </c>
      <c r="E13" s="401" t="s">
        <v>178</v>
      </c>
      <c r="G13" s="398" t="s">
        <v>187</v>
      </c>
      <c r="H13" s="388" t="s">
        <v>135</v>
      </c>
      <c r="I13" s="389" t="s">
        <v>80</v>
      </c>
      <c r="K13" s="403" t="s">
        <v>180</v>
      </c>
    </row>
    <row r="14" spans="1:11" ht="15.75">
      <c r="A14" s="390" t="s">
        <v>289</v>
      </c>
      <c r="B14" s="391" t="s">
        <v>18</v>
      </c>
      <c r="E14" s="401" t="s">
        <v>198</v>
      </c>
      <c r="G14" s="398" t="s">
        <v>188</v>
      </c>
      <c r="H14" s="388" t="s">
        <v>128</v>
      </c>
      <c r="I14" s="389" t="s">
        <v>68</v>
      </c>
      <c r="K14" s="403" t="s">
        <v>202</v>
      </c>
    </row>
    <row r="15" spans="1:11" ht="16.5" thickBot="1">
      <c r="A15" s="390" t="s">
        <v>290</v>
      </c>
      <c r="B15" s="391" t="s">
        <v>87</v>
      </c>
      <c r="E15" s="396" t="s">
        <v>291</v>
      </c>
      <c r="G15" s="402" t="s">
        <v>189</v>
      </c>
      <c r="H15" s="393" t="s">
        <v>132</v>
      </c>
      <c r="I15" s="394" t="s">
        <v>35</v>
      </c>
      <c r="K15" s="396" t="s">
        <v>292</v>
      </c>
    </row>
    <row r="16" spans="1:11" ht="17.25" thickBot="1" thickTop="1">
      <c r="A16" s="390" t="s">
        <v>293</v>
      </c>
      <c r="B16" s="391" t="s">
        <v>158</v>
      </c>
      <c r="E16" s="404" t="s">
        <v>200</v>
      </c>
      <c r="G16" s="382" t="s">
        <v>294</v>
      </c>
      <c r="H16" s="405" t="s">
        <v>177</v>
      </c>
      <c r="I16" s="383"/>
      <c r="K16" s="406" t="s">
        <v>203</v>
      </c>
    </row>
    <row r="17" spans="1:11" ht="16.5" thickTop="1">
      <c r="A17" s="390" t="s">
        <v>295</v>
      </c>
      <c r="B17" s="391" t="s">
        <v>111</v>
      </c>
      <c r="E17" s="404" t="s">
        <v>179</v>
      </c>
      <c r="G17" s="395" t="s">
        <v>182</v>
      </c>
      <c r="H17" s="407" t="s">
        <v>126</v>
      </c>
      <c r="I17" s="387" t="s">
        <v>112</v>
      </c>
      <c r="K17" s="406" t="s">
        <v>181</v>
      </c>
    </row>
    <row r="18" spans="1:11" ht="15.75">
      <c r="A18" s="390" t="s">
        <v>296</v>
      </c>
      <c r="B18" s="391" t="s">
        <v>68</v>
      </c>
      <c r="E18" s="404" t="s">
        <v>183</v>
      </c>
      <c r="G18" s="398" t="s">
        <v>183</v>
      </c>
      <c r="H18" s="408" t="s">
        <v>127</v>
      </c>
      <c r="I18" s="389" t="s">
        <v>9</v>
      </c>
      <c r="K18" s="406" t="s">
        <v>185</v>
      </c>
    </row>
    <row r="19" spans="1:11" ht="15.75">
      <c r="A19" s="390" t="s">
        <v>297</v>
      </c>
      <c r="B19" s="391" t="s">
        <v>54</v>
      </c>
      <c r="E19" s="404" t="s">
        <v>187</v>
      </c>
      <c r="G19" s="398" t="s">
        <v>184</v>
      </c>
      <c r="H19" s="408" t="s">
        <v>129</v>
      </c>
      <c r="I19" s="389" t="s">
        <v>54</v>
      </c>
      <c r="K19" s="406" t="s">
        <v>189</v>
      </c>
    </row>
    <row r="20" spans="1:11" ht="16.5" thickBot="1">
      <c r="A20" s="390" t="s">
        <v>298</v>
      </c>
      <c r="B20" s="391" t="s">
        <v>51</v>
      </c>
      <c r="E20" s="404" t="s">
        <v>191</v>
      </c>
      <c r="G20" s="402" t="s">
        <v>185</v>
      </c>
      <c r="H20" s="409" t="s">
        <v>140</v>
      </c>
      <c r="I20" s="394" t="s">
        <v>60</v>
      </c>
      <c r="K20" s="406" t="s">
        <v>193</v>
      </c>
    </row>
    <row r="21" spans="1:11" ht="17.25" thickBot="1" thickTop="1">
      <c r="A21" s="390" t="s">
        <v>299</v>
      </c>
      <c r="B21" s="391" t="s">
        <v>26</v>
      </c>
      <c r="E21" s="410" t="s">
        <v>195</v>
      </c>
      <c r="G21" s="382" t="s">
        <v>300</v>
      </c>
      <c r="H21" s="405" t="s">
        <v>177</v>
      </c>
      <c r="I21" s="383"/>
      <c r="K21" s="411" t="s">
        <v>197</v>
      </c>
    </row>
    <row r="22" spans="1:9" ht="16.5" thickTop="1">
      <c r="A22" s="390" t="s">
        <v>301</v>
      </c>
      <c r="B22" s="391" t="s">
        <v>97</v>
      </c>
      <c r="G22" s="395" t="s">
        <v>178</v>
      </c>
      <c r="H22" s="407" t="s">
        <v>123</v>
      </c>
      <c r="I22" s="387" t="s">
        <v>10</v>
      </c>
    </row>
    <row r="23" spans="1:9" ht="15.75">
      <c r="A23" s="390" t="s">
        <v>302</v>
      </c>
      <c r="B23" s="391" t="s">
        <v>106</v>
      </c>
      <c r="G23" s="398" t="s">
        <v>179</v>
      </c>
      <c r="H23" s="408" t="s">
        <v>139</v>
      </c>
      <c r="I23" s="389" t="s">
        <v>144</v>
      </c>
    </row>
    <row r="24" spans="1:9" ht="15.75">
      <c r="A24" s="390" t="s">
        <v>303</v>
      </c>
      <c r="B24" s="391" t="s">
        <v>60</v>
      </c>
      <c r="G24" s="398" t="s">
        <v>180</v>
      </c>
      <c r="H24" s="408" t="s">
        <v>125</v>
      </c>
      <c r="I24" s="389" t="s">
        <v>51</v>
      </c>
    </row>
    <row r="25" spans="1:9" ht="16.5" thickBot="1">
      <c r="A25" s="390" t="s">
        <v>304</v>
      </c>
      <c r="B25" s="391" t="s">
        <v>35</v>
      </c>
      <c r="G25" s="402" t="s">
        <v>181</v>
      </c>
      <c r="H25" s="409" t="s">
        <v>137</v>
      </c>
      <c r="I25" s="394" t="s">
        <v>106</v>
      </c>
    </row>
    <row r="26" spans="1:9" ht="17.25" thickBot="1" thickTop="1">
      <c r="A26" s="390" t="s">
        <v>305</v>
      </c>
      <c r="B26" s="391" t="s">
        <v>108</v>
      </c>
      <c r="G26" s="382" t="s">
        <v>306</v>
      </c>
      <c r="H26" s="405" t="s">
        <v>177</v>
      </c>
      <c r="I26" s="383"/>
    </row>
    <row r="27" spans="1:9" ht="16.5" thickTop="1">
      <c r="A27" s="390" t="s">
        <v>307</v>
      </c>
      <c r="B27" s="391" t="s">
        <v>45</v>
      </c>
      <c r="G27" s="395" t="s">
        <v>198</v>
      </c>
      <c r="H27" s="407" t="s">
        <v>199</v>
      </c>
      <c r="I27" s="387" t="s">
        <v>6</v>
      </c>
    </row>
    <row r="28" spans="7:9" ht="15.75">
      <c r="G28" s="398" t="s">
        <v>200</v>
      </c>
      <c r="H28" s="408" t="s">
        <v>201</v>
      </c>
      <c r="I28" s="389" t="s">
        <v>81</v>
      </c>
    </row>
    <row r="29" spans="7:9" ht="15.75">
      <c r="G29" s="398" t="s">
        <v>202</v>
      </c>
      <c r="H29" s="408" t="s">
        <v>147</v>
      </c>
      <c r="I29" s="389" t="s">
        <v>26</v>
      </c>
    </row>
    <row r="30" spans="7:9" ht="16.5" thickBot="1">
      <c r="G30" s="402" t="s">
        <v>203</v>
      </c>
      <c r="H30" s="409" t="s">
        <v>146</v>
      </c>
      <c r="I30" s="394" t="s">
        <v>97</v>
      </c>
    </row>
    <row r="31" ht="13.5" thickTop="1"/>
  </sheetData>
  <mergeCells count="1">
    <mergeCell ref="A1:E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>
    <tabColor indexed="12"/>
    <pageSetUpPr fitToPage="1"/>
  </sheetPr>
  <dimension ref="A2:V62"/>
  <sheetViews>
    <sheetView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D63" sqref="D63:D122"/>
    </sheetView>
  </sheetViews>
  <sheetFormatPr defaultColWidth="9.140625" defaultRowHeight="12.75"/>
  <cols>
    <col min="1" max="1" width="4.28125" style="3" customWidth="1"/>
    <col min="2" max="2" width="4.140625" style="6" customWidth="1"/>
    <col min="3" max="3" width="4.140625" style="103" customWidth="1"/>
    <col min="4" max="4" width="36.8515625" style="5" customWidth="1"/>
    <col min="5" max="5" width="4.140625" style="4" customWidth="1"/>
    <col min="6" max="7" width="6.57421875" style="3" customWidth="1"/>
    <col min="8" max="11" width="6.57421875" style="7" customWidth="1"/>
    <col min="12" max="12" width="8.57421875" style="8" customWidth="1"/>
    <col min="13" max="13" width="14.28125" style="7" customWidth="1"/>
    <col min="14" max="14" width="8.57421875" style="10" customWidth="1"/>
    <col min="15" max="15" width="6.7109375" style="14" customWidth="1"/>
    <col min="16" max="16" width="6.7109375" style="9" customWidth="1"/>
    <col min="19" max="19" width="10.421875" style="0" customWidth="1"/>
    <col min="21" max="21" width="29.28125" style="0" bestFit="1" customWidth="1"/>
    <col min="22" max="22" width="3.140625" style="375" bestFit="1" customWidth="1"/>
  </cols>
  <sheetData>
    <row r="1" ht="57.75" customHeight="1"/>
    <row r="2" spans="1:22" ht="21" thickBot="1">
      <c r="A2" s="11" t="s">
        <v>259</v>
      </c>
      <c r="C2" s="104"/>
      <c r="F2" s="13"/>
      <c r="P2" s="87">
        <f>MAX(F4:K36)</f>
        <v>280</v>
      </c>
      <c r="T2" s="426"/>
      <c r="U2" s="427"/>
      <c r="V2" s="427"/>
    </row>
    <row r="3" spans="1:22" s="2" customFormat="1" ht="66" customHeight="1" thickBot="1">
      <c r="A3" s="72" t="s">
        <v>121</v>
      </c>
      <c r="B3" s="72" t="s">
        <v>120</v>
      </c>
      <c r="C3" s="105" t="s">
        <v>27</v>
      </c>
      <c r="D3" s="73" t="s">
        <v>22</v>
      </c>
      <c r="E3" s="72" t="s">
        <v>25</v>
      </c>
      <c r="F3" s="73" t="s">
        <v>15</v>
      </c>
      <c r="G3" s="73" t="s">
        <v>16</v>
      </c>
      <c r="H3" s="73" t="s">
        <v>23</v>
      </c>
      <c r="I3" s="73" t="s">
        <v>24</v>
      </c>
      <c r="J3" s="73" t="s">
        <v>118</v>
      </c>
      <c r="K3" s="73" t="s">
        <v>119</v>
      </c>
      <c r="L3" s="73" t="s">
        <v>20</v>
      </c>
      <c r="M3" s="74" t="s">
        <v>29</v>
      </c>
      <c r="N3" s="75" t="s">
        <v>28</v>
      </c>
      <c r="O3" s="83" t="s">
        <v>21</v>
      </c>
      <c r="P3" s="73" t="s">
        <v>17</v>
      </c>
      <c r="Q3" s="73" t="s">
        <v>258</v>
      </c>
      <c r="T3" s="258" t="s">
        <v>253</v>
      </c>
      <c r="U3" s="256" t="s">
        <v>22</v>
      </c>
      <c r="V3" s="379" t="s">
        <v>25</v>
      </c>
    </row>
    <row r="4" spans="1:22" s="2" customFormat="1" ht="20.25" customHeight="1">
      <c r="A4" s="12">
        <v>1</v>
      </c>
      <c r="B4" s="17" t="s">
        <v>135</v>
      </c>
      <c r="C4" s="259">
        <v>6</v>
      </c>
      <c r="D4" s="15" t="s">
        <v>65</v>
      </c>
      <c r="E4" s="12"/>
      <c r="F4" s="79">
        <v>269</v>
      </c>
      <c r="G4" s="81">
        <v>214</v>
      </c>
      <c r="H4" s="81">
        <v>213</v>
      </c>
      <c r="I4" s="81">
        <v>259</v>
      </c>
      <c r="J4" s="79">
        <v>229</v>
      </c>
      <c r="K4" s="81">
        <v>253</v>
      </c>
      <c r="L4" s="18">
        <f aca="true" t="shared" si="0" ref="L4:L31">SUM(F4:K4)</f>
        <v>1437</v>
      </c>
      <c r="M4" s="19">
        <f aca="true" t="shared" si="1" ref="M4:M35">COUNT(F4:K4)*E4+L4</f>
        <v>1437</v>
      </c>
      <c r="N4" s="22">
        <f aca="true" t="shared" si="2" ref="N4:N35">IF(L4,AVERAGE(F4:K4),0)</f>
        <v>239.5</v>
      </c>
      <c r="O4" s="43">
        <f aca="true" t="shared" si="3" ref="O4:O35">M4-$M$21</f>
        <v>139</v>
      </c>
      <c r="P4" s="20">
        <f aca="true" t="shared" si="4" ref="P4:P35">MAX(F4:K4)</f>
        <v>269</v>
      </c>
      <c r="T4" s="242" t="s">
        <v>236</v>
      </c>
      <c r="U4" s="255" t="s">
        <v>65</v>
      </c>
      <c r="V4" s="376"/>
    </row>
    <row r="5" spans="1:22" s="2" customFormat="1" ht="20.25" customHeight="1">
      <c r="A5" s="45">
        <v>2</v>
      </c>
      <c r="B5" s="37" t="s">
        <v>124</v>
      </c>
      <c r="C5" s="106">
        <v>6</v>
      </c>
      <c r="D5" s="24" t="s">
        <v>114</v>
      </c>
      <c r="E5" s="28">
        <v>5</v>
      </c>
      <c r="F5" s="78">
        <v>246</v>
      </c>
      <c r="G5" s="27">
        <v>199</v>
      </c>
      <c r="H5" s="80">
        <v>235</v>
      </c>
      <c r="I5" s="80">
        <v>223</v>
      </c>
      <c r="J5" s="78">
        <v>258</v>
      </c>
      <c r="K5" s="80">
        <v>224</v>
      </c>
      <c r="L5" s="39">
        <f t="shared" si="0"/>
        <v>1385</v>
      </c>
      <c r="M5" s="40">
        <f t="shared" si="1"/>
        <v>1415</v>
      </c>
      <c r="N5" s="21">
        <f t="shared" si="2"/>
        <v>230.83333333333334</v>
      </c>
      <c r="O5" s="43">
        <f t="shared" si="3"/>
        <v>117</v>
      </c>
      <c r="P5" s="41">
        <f t="shared" si="4"/>
        <v>258</v>
      </c>
      <c r="T5" s="242" t="s">
        <v>237</v>
      </c>
      <c r="U5" s="255" t="s">
        <v>114</v>
      </c>
      <c r="V5" s="376">
        <v>5</v>
      </c>
    </row>
    <row r="6" spans="1:22" s="2" customFormat="1" ht="20.25" customHeight="1">
      <c r="A6" s="46">
        <v>3</v>
      </c>
      <c r="B6" s="37" t="s">
        <v>129</v>
      </c>
      <c r="C6" s="106">
        <v>2</v>
      </c>
      <c r="D6" s="24" t="s">
        <v>71</v>
      </c>
      <c r="E6" s="28"/>
      <c r="F6" s="78">
        <v>216</v>
      </c>
      <c r="G6" s="101">
        <v>280</v>
      </c>
      <c r="H6" s="80">
        <v>216</v>
      </c>
      <c r="I6" s="80">
        <v>247</v>
      </c>
      <c r="J6" s="78">
        <v>232</v>
      </c>
      <c r="K6" s="80">
        <v>215</v>
      </c>
      <c r="L6" s="39">
        <f t="shared" si="0"/>
        <v>1406</v>
      </c>
      <c r="M6" s="40">
        <f t="shared" si="1"/>
        <v>1406</v>
      </c>
      <c r="N6" s="21">
        <f t="shared" si="2"/>
        <v>234.33333333333334</v>
      </c>
      <c r="O6" s="43">
        <f t="shared" si="3"/>
        <v>108</v>
      </c>
      <c r="P6" s="41">
        <f t="shared" si="4"/>
        <v>280</v>
      </c>
      <c r="Q6" s="101">
        <v>280</v>
      </c>
      <c r="T6" s="242" t="s">
        <v>238</v>
      </c>
      <c r="U6" s="255" t="s">
        <v>71</v>
      </c>
      <c r="V6" s="376"/>
    </row>
    <row r="7" spans="1:22" s="2" customFormat="1" ht="20.25" customHeight="1">
      <c r="A7" s="12">
        <v>4</v>
      </c>
      <c r="B7" s="37" t="s">
        <v>130</v>
      </c>
      <c r="C7" s="118">
        <v>7</v>
      </c>
      <c r="D7" s="24" t="s">
        <v>112</v>
      </c>
      <c r="E7" s="28"/>
      <c r="F7" s="78">
        <v>258</v>
      </c>
      <c r="G7" s="80">
        <v>218</v>
      </c>
      <c r="H7" s="80">
        <v>231</v>
      </c>
      <c r="I7" s="80">
        <v>225</v>
      </c>
      <c r="J7" s="78">
        <v>214</v>
      </c>
      <c r="K7" s="80">
        <v>225</v>
      </c>
      <c r="L7" s="39">
        <f t="shared" si="0"/>
        <v>1371</v>
      </c>
      <c r="M7" s="40">
        <f t="shared" si="1"/>
        <v>1371</v>
      </c>
      <c r="N7" s="21">
        <f t="shared" si="2"/>
        <v>228.5</v>
      </c>
      <c r="O7" s="43">
        <f t="shared" si="3"/>
        <v>73</v>
      </c>
      <c r="P7" s="41">
        <f t="shared" si="4"/>
        <v>258</v>
      </c>
      <c r="T7" s="242" t="s">
        <v>239</v>
      </c>
      <c r="U7" s="255" t="s">
        <v>112</v>
      </c>
      <c r="V7" s="376"/>
    </row>
    <row r="8" spans="1:22" s="1" customFormat="1" ht="20.25" customHeight="1">
      <c r="A8" s="45">
        <v>5</v>
      </c>
      <c r="B8" s="17" t="s">
        <v>129</v>
      </c>
      <c r="C8" s="118">
        <v>7</v>
      </c>
      <c r="D8" s="24" t="s">
        <v>10</v>
      </c>
      <c r="E8" s="28">
        <v>5</v>
      </c>
      <c r="F8" s="38">
        <v>175</v>
      </c>
      <c r="G8" s="80">
        <v>247</v>
      </c>
      <c r="H8" s="80">
        <v>223</v>
      </c>
      <c r="I8" s="80">
        <v>200</v>
      </c>
      <c r="J8" s="78">
        <v>238</v>
      </c>
      <c r="K8" s="80">
        <v>256</v>
      </c>
      <c r="L8" s="39">
        <f t="shared" si="0"/>
        <v>1339</v>
      </c>
      <c r="M8" s="40">
        <f t="shared" si="1"/>
        <v>1369</v>
      </c>
      <c r="N8" s="21">
        <f t="shared" si="2"/>
        <v>223.16666666666666</v>
      </c>
      <c r="O8" s="43">
        <f t="shared" si="3"/>
        <v>71</v>
      </c>
      <c r="P8" s="41">
        <f t="shared" si="4"/>
        <v>256</v>
      </c>
      <c r="T8" s="242" t="s">
        <v>240</v>
      </c>
      <c r="U8" s="255" t="s">
        <v>10</v>
      </c>
      <c r="V8" s="376">
        <v>5</v>
      </c>
    </row>
    <row r="9" spans="1:22" s="1" customFormat="1" ht="20.25" customHeight="1">
      <c r="A9" s="46">
        <v>6</v>
      </c>
      <c r="B9" s="37" t="s">
        <v>125</v>
      </c>
      <c r="C9" s="106">
        <v>1</v>
      </c>
      <c r="D9" s="24" t="s">
        <v>6</v>
      </c>
      <c r="E9" s="28"/>
      <c r="F9" s="78">
        <v>202</v>
      </c>
      <c r="G9" s="80">
        <v>263</v>
      </c>
      <c r="H9" s="80">
        <v>231</v>
      </c>
      <c r="I9" s="27">
        <v>182</v>
      </c>
      <c r="J9" s="78">
        <v>250</v>
      </c>
      <c r="K9" s="80">
        <v>234</v>
      </c>
      <c r="L9" s="39">
        <f t="shared" si="0"/>
        <v>1362</v>
      </c>
      <c r="M9" s="40">
        <f t="shared" si="1"/>
        <v>1362</v>
      </c>
      <c r="N9" s="21">
        <f t="shared" si="2"/>
        <v>227</v>
      </c>
      <c r="O9" s="43">
        <f t="shared" si="3"/>
        <v>64</v>
      </c>
      <c r="P9" s="41">
        <f t="shared" si="4"/>
        <v>263</v>
      </c>
      <c r="T9" s="242" t="s">
        <v>241</v>
      </c>
      <c r="U9" s="255" t="s">
        <v>6</v>
      </c>
      <c r="V9" s="376"/>
    </row>
    <row r="10" spans="1:22" s="1" customFormat="1" ht="20.25" customHeight="1">
      <c r="A10" s="12">
        <v>7</v>
      </c>
      <c r="B10" s="37" t="s">
        <v>124</v>
      </c>
      <c r="C10" s="106">
        <v>5</v>
      </c>
      <c r="D10" s="24" t="s">
        <v>81</v>
      </c>
      <c r="E10" s="28"/>
      <c r="F10" s="78">
        <v>236</v>
      </c>
      <c r="G10" s="80">
        <v>244</v>
      </c>
      <c r="H10" s="80">
        <v>206</v>
      </c>
      <c r="I10" s="80">
        <v>227</v>
      </c>
      <c r="J10" s="78">
        <v>236</v>
      </c>
      <c r="K10" s="80">
        <v>203</v>
      </c>
      <c r="L10" s="39">
        <f t="shared" si="0"/>
        <v>1352</v>
      </c>
      <c r="M10" s="40">
        <f t="shared" si="1"/>
        <v>1352</v>
      </c>
      <c r="N10" s="21">
        <f t="shared" si="2"/>
        <v>225.33333333333334</v>
      </c>
      <c r="O10" s="43">
        <f t="shared" si="3"/>
        <v>54</v>
      </c>
      <c r="P10" s="41">
        <f t="shared" si="4"/>
        <v>244</v>
      </c>
      <c r="T10" s="242" t="s">
        <v>242</v>
      </c>
      <c r="U10" s="255" t="s">
        <v>81</v>
      </c>
      <c r="V10" s="376"/>
    </row>
    <row r="11" spans="1:22" s="1" customFormat="1" ht="18">
      <c r="A11" s="45">
        <v>8</v>
      </c>
      <c r="B11" s="102" t="s">
        <v>173</v>
      </c>
      <c r="C11" s="118">
        <v>7</v>
      </c>
      <c r="D11" s="24" t="s">
        <v>144</v>
      </c>
      <c r="E11" s="28"/>
      <c r="F11" s="78">
        <v>246</v>
      </c>
      <c r="G11" s="80">
        <v>211</v>
      </c>
      <c r="H11" s="80">
        <v>246</v>
      </c>
      <c r="I11" s="80">
        <v>268</v>
      </c>
      <c r="J11" s="38">
        <v>183</v>
      </c>
      <c r="K11" s="27">
        <v>182</v>
      </c>
      <c r="L11" s="39">
        <f t="shared" si="0"/>
        <v>1336</v>
      </c>
      <c r="M11" s="40">
        <f t="shared" si="1"/>
        <v>1336</v>
      </c>
      <c r="N11" s="21">
        <f t="shared" si="2"/>
        <v>222.66666666666666</v>
      </c>
      <c r="O11" s="43">
        <f t="shared" si="3"/>
        <v>38</v>
      </c>
      <c r="P11" s="41">
        <f t="shared" si="4"/>
        <v>268</v>
      </c>
      <c r="T11" s="242" t="s">
        <v>243</v>
      </c>
      <c r="U11" s="255" t="s">
        <v>144</v>
      </c>
      <c r="V11" s="376"/>
    </row>
    <row r="12" spans="1:22" s="1" customFormat="1" ht="18">
      <c r="A12" s="46">
        <v>9</v>
      </c>
      <c r="B12" s="37" t="s">
        <v>125</v>
      </c>
      <c r="C12" s="118">
        <v>7</v>
      </c>
      <c r="D12" s="24" t="s">
        <v>9</v>
      </c>
      <c r="E12" s="28"/>
      <c r="F12" s="38">
        <v>178</v>
      </c>
      <c r="G12" s="80">
        <v>247</v>
      </c>
      <c r="H12" s="80">
        <v>242</v>
      </c>
      <c r="I12" s="80">
        <v>236</v>
      </c>
      <c r="J12" s="78">
        <v>212</v>
      </c>
      <c r="K12" s="80">
        <v>217</v>
      </c>
      <c r="L12" s="39">
        <f t="shared" si="0"/>
        <v>1332</v>
      </c>
      <c r="M12" s="40">
        <f t="shared" si="1"/>
        <v>1332</v>
      </c>
      <c r="N12" s="21">
        <f t="shared" si="2"/>
        <v>222</v>
      </c>
      <c r="O12" s="43">
        <f t="shared" si="3"/>
        <v>34</v>
      </c>
      <c r="P12" s="41">
        <f t="shared" si="4"/>
        <v>247</v>
      </c>
      <c r="T12" s="242" t="s">
        <v>244</v>
      </c>
      <c r="U12" s="255" t="s">
        <v>9</v>
      </c>
      <c r="V12" s="376"/>
    </row>
    <row r="13" spans="1:22" s="1" customFormat="1" ht="18">
      <c r="A13" s="12">
        <v>10</v>
      </c>
      <c r="B13" s="17" t="s">
        <v>124</v>
      </c>
      <c r="C13" s="118">
        <v>7</v>
      </c>
      <c r="D13" s="24" t="s">
        <v>80</v>
      </c>
      <c r="E13" s="28">
        <v>5</v>
      </c>
      <c r="F13" s="38">
        <v>184</v>
      </c>
      <c r="G13" s="80">
        <v>233</v>
      </c>
      <c r="H13" s="80">
        <v>242</v>
      </c>
      <c r="I13" s="80">
        <v>224</v>
      </c>
      <c r="J13" s="38">
        <v>166</v>
      </c>
      <c r="K13" s="80">
        <v>238</v>
      </c>
      <c r="L13" s="39">
        <f t="shared" si="0"/>
        <v>1287</v>
      </c>
      <c r="M13" s="40">
        <f t="shared" si="1"/>
        <v>1317</v>
      </c>
      <c r="N13" s="21">
        <f t="shared" si="2"/>
        <v>214.5</v>
      </c>
      <c r="O13" s="43">
        <f t="shared" si="3"/>
        <v>19</v>
      </c>
      <c r="P13" s="41">
        <f t="shared" si="4"/>
        <v>242</v>
      </c>
      <c r="T13" s="242" t="s">
        <v>245</v>
      </c>
      <c r="U13" s="255" t="s">
        <v>80</v>
      </c>
      <c r="V13" s="376">
        <v>5</v>
      </c>
    </row>
    <row r="14" spans="1:22" s="1" customFormat="1" ht="18">
      <c r="A14" s="45">
        <v>11</v>
      </c>
      <c r="B14" s="17" t="s">
        <v>128</v>
      </c>
      <c r="C14" s="106">
        <v>1</v>
      </c>
      <c r="D14" s="24" t="s">
        <v>18</v>
      </c>
      <c r="E14" s="28"/>
      <c r="F14" s="38">
        <v>193</v>
      </c>
      <c r="G14" s="80">
        <v>224</v>
      </c>
      <c r="H14" s="27">
        <v>199</v>
      </c>
      <c r="I14" s="80">
        <v>247</v>
      </c>
      <c r="J14" s="78">
        <v>202</v>
      </c>
      <c r="K14" s="80">
        <v>249</v>
      </c>
      <c r="L14" s="39">
        <f t="shared" si="0"/>
        <v>1314</v>
      </c>
      <c r="M14" s="40">
        <f t="shared" si="1"/>
        <v>1314</v>
      </c>
      <c r="N14" s="21">
        <f t="shared" si="2"/>
        <v>219</v>
      </c>
      <c r="O14" s="43">
        <f t="shared" si="3"/>
        <v>16</v>
      </c>
      <c r="P14" s="41">
        <f t="shared" si="4"/>
        <v>249</v>
      </c>
      <c r="T14" s="242" t="s">
        <v>246</v>
      </c>
      <c r="U14" s="255" t="s">
        <v>18</v>
      </c>
      <c r="V14" s="376"/>
    </row>
    <row r="15" spans="1:22" s="2" customFormat="1" ht="20.25" customHeight="1">
      <c r="A15" s="46">
        <v>12</v>
      </c>
      <c r="B15" s="37" t="s">
        <v>137</v>
      </c>
      <c r="C15" s="106">
        <v>2</v>
      </c>
      <c r="D15" s="24" t="s">
        <v>87</v>
      </c>
      <c r="E15" s="28"/>
      <c r="F15" s="78">
        <v>258</v>
      </c>
      <c r="G15" s="27">
        <v>192</v>
      </c>
      <c r="H15" s="27">
        <v>159</v>
      </c>
      <c r="I15" s="80">
        <v>236</v>
      </c>
      <c r="J15" s="38">
        <v>197</v>
      </c>
      <c r="K15" s="80">
        <v>267</v>
      </c>
      <c r="L15" s="39">
        <f t="shared" si="0"/>
        <v>1309</v>
      </c>
      <c r="M15" s="40">
        <f t="shared" si="1"/>
        <v>1309</v>
      </c>
      <c r="N15" s="21">
        <f t="shared" si="2"/>
        <v>218.16666666666666</v>
      </c>
      <c r="O15" s="43">
        <f t="shared" si="3"/>
        <v>11</v>
      </c>
      <c r="P15" s="41">
        <f t="shared" si="4"/>
        <v>267</v>
      </c>
      <c r="T15" s="242" t="s">
        <v>247</v>
      </c>
      <c r="U15" s="255" t="s">
        <v>87</v>
      </c>
      <c r="V15" s="376"/>
    </row>
    <row r="16" spans="1:22" s="2" customFormat="1" ht="20.25" customHeight="1">
      <c r="A16" s="12">
        <v>13</v>
      </c>
      <c r="B16" s="37" t="s">
        <v>131</v>
      </c>
      <c r="C16" s="106">
        <v>5</v>
      </c>
      <c r="D16" s="24" t="s">
        <v>158</v>
      </c>
      <c r="E16" s="28"/>
      <c r="F16" s="78">
        <v>208</v>
      </c>
      <c r="G16" s="80">
        <v>225</v>
      </c>
      <c r="H16" s="86">
        <v>279</v>
      </c>
      <c r="I16" s="27">
        <v>158</v>
      </c>
      <c r="J16" s="78">
        <v>215</v>
      </c>
      <c r="K16" s="80">
        <v>222</v>
      </c>
      <c r="L16" s="39">
        <f t="shared" si="0"/>
        <v>1307</v>
      </c>
      <c r="M16" s="40">
        <f t="shared" si="1"/>
        <v>1307</v>
      </c>
      <c r="N16" s="21">
        <f t="shared" si="2"/>
        <v>217.83333333333334</v>
      </c>
      <c r="O16" s="43">
        <f t="shared" si="3"/>
        <v>9</v>
      </c>
      <c r="P16" s="41">
        <f t="shared" si="4"/>
        <v>279</v>
      </c>
      <c r="T16" s="242" t="s">
        <v>248</v>
      </c>
      <c r="U16" s="255" t="s">
        <v>158</v>
      </c>
      <c r="V16" s="376"/>
    </row>
    <row r="17" spans="1:22" s="2" customFormat="1" ht="20.25" customHeight="1">
      <c r="A17" s="45">
        <v>14</v>
      </c>
      <c r="B17" s="17" t="s">
        <v>139</v>
      </c>
      <c r="C17" s="106">
        <v>4</v>
      </c>
      <c r="D17" s="15" t="s">
        <v>111</v>
      </c>
      <c r="E17" s="12"/>
      <c r="F17" s="79">
        <v>224</v>
      </c>
      <c r="G17" s="81">
        <v>222</v>
      </c>
      <c r="H17" s="81">
        <v>244</v>
      </c>
      <c r="I17" s="26">
        <v>194</v>
      </c>
      <c r="J17" s="25">
        <v>197</v>
      </c>
      <c r="K17" s="81">
        <v>223</v>
      </c>
      <c r="L17" s="18">
        <f t="shared" si="0"/>
        <v>1304</v>
      </c>
      <c r="M17" s="19">
        <f t="shared" si="1"/>
        <v>1304</v>
      </c>
      <c r="N17" s="22">
        <f t="shared" si="2"/>
        <v>217.33333333333334</v>
      </c>
      <c r="O17" s="43">
        <f t="shared" si="3"/>
        <v>6</v>
      </c>
      <c r="P17" s="20">
        <f t="shared" si="4"/>
        <v>244</v>
      </c>
      <c r="T17" s="242" t="s">
        <v>249</v>
      </c>
      <c r="U17" s="255" t="s">
        <v>111</v>
      </c>
      <c r="V17" s="376"/>
    </row>
    <row r="18" spans="1:22" s="23" customFormat="1" ht="20.25" customHeight="1">
      <c r="A18" s="46">
        <v>15</v>
      </c>
      <c r="B18" s="37" t="s">
        <v>130</v>
      </c>
      <c r="C18" s="106">
        <v>6</v>
      </c>
      <c r="D18" s="24" t="s">
        <v>68</v>
      </c>
      <c r="E18" s="28"/>
      <c r="F18" s="78">
        <v>217</v>
      </c>
      <c r="G18" s="80">
        <v>234</v>
      </c>
      <c r="H18" s="80">
        <v>211</v>
      </c>
      <c r="I18" s="80">
        <v>205</v>
      </c>
      <c r="J18" s="38">
        <v>193</v>
      </c>
      <c r="K18" s="80">
        <v>243</v>
      </c>
      <c r="L18" s="39">
        <f t="shared" si="0"/>
        <v>1303</v>
      </c>
      <c r="M18" s="40">
        <f t="shared" si="1"/>
        <v>1303</v>
      </c>
      <c r="N18" s="21">
        <f t="shared" si="2"/>
        <v>217.16666666666666</v>
      </c>
      <c r="O18" s="43">
        <f t="shared" si="3"/>
        <v>5</v>
      </c>
      <c r="P18" s="41">
        <f t="shared" si="4"/>
        <v>243</v>
      </c>
      <c r="T18" s="242" t="s">
        <v>250</v>
      </c>
      <c r="U18" s="255" t="s">
        <v>68</v>
      </c>
      <c r="V18" s="376"/>
    </row>
    <row r="19" spans="1:22" s="2" customFormat="1" ht="20.25" customHeight="1">
      <c r="A19" s="12">
        <v>16</v>
      </c>
      <c r="B19" s="37" t="s">
        <v>138</v>
      </c>
      <c r="C19" s="106">
        <v>6</v>
      </c>
      <c r="D19" s="24" t="s">
        <v>54</v>
      </c>
      <c r="E19" s="28">
        <v>5</v>
      </c>
      <c r="F19" s="78">
        <v>227</v>
      </c>
      <c r="G19" s="80">
        <v>245</v>
      </c>
      <c r="H19" s="80">
        <v>237</v>
      </c>
      <c r="I19" s="27">
        <v>184</v>
      </c>
      <c r="J19" s="38">
        <v>195</v>
      </c>
      <c r="K19" s="27">
        <v>184</v>
      </c>
      <c r="L19" s="39">
        <f t="shared" si="0"/>
        <v>1272</v>
      </c>
      <c r="M19" s="40">
        <f t="shared" si="1"/>
        <v>1302</v>
      </c>
      <c r="N19" s="21">
        <f t="shared" si="2"/>
        <v>212</v>
      </c>
      <c r="O19" s="43">
        <f t="shared" si="3"/>
        <v>4</v>
      </c>
      <c r="P19" s="41">
        <f t="shared" si="4"/>
        <v>245</v>
      </c>
      <c r="T19" s="242" t="s">
        <v>251</v>
      </c>
      <c r="U19" s="255" t="s">
        <v>54</v>
      </c>
      <c r="V19" s="376">
        <v>5</v>
      </c>
    </row>
    <row r="20" spans="1:22" s="2" customFormat="1" ht="20.25" customHeight="1">
      <c r="A20" s="45">
        <v>17</v>
      </c>
      <c r="B20" s="102" t="s">
        <v>133</v>
      </c>
      <c r="C20" s="106">
        <v>6</v>
      </c>
      <c r="D20" s="119" t="s">
        <v>51</v>
      </c>
      <c r="E20" s="120">
        <v>5</v>
      </c>
      <c r="F20" s="121">
        <v>215</v>
      </c>
      <c r="G20" s="122">
        <v>200</v>
      </c>
      <c r="H20" s="122">
        <v>237</v>
      </c>
      <c r="I20" s="122">
        <v>215</v>
      </c>
      <c r="J20" s="123">
        <v>191</v>
      </c>
      <c r="K20" s="124">
        <v>213</v>
      </c>
      <c r="L20" s="125">
        <f t="shared" si="0"/>
        <v>1271</v>
      </c>
      <c r="M20" s="126">
        <f t="shared" si="1"/>
        <v>1301</v>
      </c>
      <c r="N20" s="127">
        <f t="shared" si="2"/>
        <v>211.83333333333334</v>
      </c>
      <c r="O20" s="43">
        <f t="shared" si="3"/>
        <v>3</v>
      </c>
      <c r="P20" s="128">
        <f t="shared" si="4"/>
        <v>237</v>
      </c>
      <c r="T20" s="242" t="s">
        <v>254</v>
      </c>
      <c r="U20" s="255" t="s">
        <v>51</v>
      </c>
      <c r="V20" s="376">
        <v>5</v>
      </c>
    </row>
    <row r="21" spans="1:22" s="1" customFormat="1" ht="20.25" customHeight="1" thickBot="1">
      <c r="A21" s="46">
        <v>18</v>
      </c>
      <c r="B21" s="107" t="s">
        <v>139</v>
      </c>
      <c r="C21" s="380">
        <v>3</v>
      </c>
      <c r="D21" s="108" t="s">
        <v>26</v>
      </c>
      <c r="E21" s="109">
        <v>5</v>
      </c>
      <c r="F21" s="112">
        <v>211</v>
      </c>
      <c r="G21" s="111">
        <v>212</v>
      </c>
      <c r="H21" s="111">
        <v>205</v>
      </c>
      <c r="I21" s="111">
        <v>205</v>
      </c>
      <c r="J21" s="110">
        <v>191</v>
      </c>
      <c r="K21" s="111">
        <v>244</v>
      </c>
      <c r="L21" s="113">
        <f t="shared" si="0"/>
        <v>1268</v>
      </c>
      <c r="M21" s="114">
        <f t="shared" si="1"/>
        <v>1298</v>
      </c>
      <c r="N21" s="115">
        <f t="shared" si="2"/>
        <v>211.33333333333334</v>
      </c>
      <c r="O21" s="116">
        <f t="shared" si="3"/>
        <v>0</v>
      </c>
      <c r="P21" s="117">
        <f t="shared" si="4"/>
        <v>244</v>
      </c>
      <c r="T21" s="242" t="s">
        <v>255</v>
      </c>
      <c r="U21" s="255" t="s">
        <v>26</v>
      </c>
      <c r="V21" s="376">
        <v>5</v>
      </c>
    </row>
    <row r="22" spans="1:22" s="1" customFormat="1" ht="20.25" customHeight="1">
      <c r="A22" s="12">
        <v>19</v>
      </c>
      <c r="B22" s="17" t="s">
        <v>130</v>
      </c>
      <c r="C22" s="259">
        <v>2</v>
      </c>
      <c r="D22" s="15" t="s">
        <v>97</v>
      </c>
      <c r="E22" s="12">
        <v>5</v>
      </c>
      <c r="F22" s="25">
        <v>183</v>
      </c>
      <c r="G22" s="81">
        <v>224</v>
      </c>
      <c r="H22" s="81">
        <v>209</v>
      </c>
      <c r="I22" s="81">
        <v>227</v>
      </c>
      <c r="J22" s="79">
        <v>210</v>
      </c>
      <c r="K22" s="81">
        <v>210</v>
      </c>
      <c r="L22" s="18">
        <f t="shared" si="0"/>
        <v>1263</v>
      </c>
      <c r="M22" s="19">
        <f t="shared" si="1"/>
        <v>1293</v>
      </c>
      <c r="N22" s="22">
        <f t="shared" si="2"/>
        <v>210.5</v>
      </c>
      <c r="O22" s="44">
        <f t="shared" si="3"/>
        <v>-5</v>
      </c>
      <c r="P22" s="20">
        <f t="shared" si="4"/>
        <v>227</v>
      </c>
      <c r="Q22" s="129">
        <v>268</v>
      </c>
      <c r="R22" s="1" t="s">
        <v>174</v>
      </c>
      <c r="T22" s="242" t="s">
        <v>256</v>
      </c>
      <c r="U22" s="255" t="s">
        <v>97</v>
      </c>
      <c r="V22" s="376">
        <v>5</v>
      </c>
    </row>
    <row r="23" spans="1:22" s="1" customFormat="1" ht="20.25" customHeight="1" thickBot="1">
      <c r="A23" s="45">
        <v>20</v>
      </c>
      <c r="B23" s="17" t="s">
        <v>136</v>
      </c>
      <c r="C23" s="106">
        <v>6</v>
      </c>
      <c r="D23" s="85" t="s">
        <v>150</v>
      </c>
      <c r="E23" s="28"/>
      <c r="F23" s="78">
        <v>268</v>
      </c>
      <c r="G23" s="27">
        <v>187</v>
      </c>
      <c r="H23" s="80">
        <v>215</v>
      </c>
      <c r="I23" s="80">
        <v>236</v>
      </c>
      <c r="J23" s="78">
        <v>226</v>
      </c>
      <c r="K23" s="27">
        <v>160</v>
      </c>
      <c r="L23" s="39">
        <f t="shared" si="0"/>
        <v>1292</v>
      </c>
      <c r="M23" s="40">
        <f t="shared" si="1"/>
        <v>1292</v>
      </c>
      <c r="N23" s="21">
        <f t="shared" si="2"/>
        <v>215.33333333333334</v>
      </c>
      <c r="O23" s="43">
        <f t="shared" si="3"/>
        <v>-6</v>
      </c>
      <c r="P23" s="41">
        <f t="shared" si="4"/>
        <v>268</v>
      </c>
      <c r="T23" s="244" t="s">
        <v>257</v>
      </c>
      <c r="U23" s="257" t="s">
        <v>106</v>
      </c>
      <c r="V23" s="377">
        <v>5</v>
      </c>
    </row>
    <row r="24" spans="1:22" s="1" customFormat="1" ht="20.25" customHeight="1">
      <c r="A24" s="46">
        <v>21</v>
      </c>
      <c r="B24" s="17" t="s">
        <v>138</v>
      </c>
      <c r="C24" s="106">
        <v>1</v>
      </c>
      <c r="D24" s="85" t="s">
        <v>60</v>
      </c>
      <c r="E24" s="28"/>
      <c r="F24" s="78">
        <v>207</v>
      </c>
      <c r="G24" s="80">
        <v>235</v>
      </c>
      <c r="H24" s="80">
        <v>236</v>
      </c>
      <c r="I24" s="27">
        <v>173</v>
      </c>
      <c r="J24" s="78">
        <v>214</v>
      </c>
      <c r="K24" s="80">
        <v>224</v>
      </c>
      <c r="L24" s="39">
        <f t="shared" si="0"/>
        <v>1289</v>
      </c>
      <c r="M24" s="40">
        <f t="shared" si="1"/>
        <v>1289</v>
      </c>
      <c r="N24" s="21">
        <f t="shared" si="2"/>
        <v>214.83333333333334</v>
      </c>
      <c r="O24" s="43">
        <f t="shared" si="3"/>
        <v>-9</v>
      </c>
      <c r="P24" s="41">
        <f t="shared" si="4"/>
        <v>236</v>
      </c>
      <c r="V24" s="378"/>
    </row>
    <row r="25" spans="1:16" ht="18">
      <c r="A25" s="12">
        <v>22</v>
      </c>
      <c r="B25" s="37" t="s">
        <v>132</v>
      </c>
      <c r="C25" s="106">
        <v>2</v>
      </c>
      <c r="D25" s="85" t="s">
        <v>63</v>
      </c>
      <c r="E25" s="28"/>
      <c r="F25" s="38">
        <v>194</v>
      </c>
      <c r="G25" s="27">
        <v>195</v>
      </c>
      <c r="H25" s="27">
        <v>196</v>
      </c>
      <c r="I25" s="86">
        <v>278</v>
      </c>
      <c r="J25" s="78">
        <v>201</v>
      </c>
      <c r="K25" s="80">
        <v>224</v>
      </c>
      <c r="L25" s="39">
        <f t="shared" si="0"/>
        <v>1288</v>
      </c>
      <c r="M25" s="40">
        <f t="shared" si="1"/>
        <v>1288</v>
      </c>
      <c r="N25" s="21">
        <f t="shared" si="2"/>
        <v>214.66666666666666</v>
      </c>
      <c r="O25" s="43">
        <f t="shared" si="3"/>
        <v>-10</v>
      </c>
      <c r="P25" s="41">
        <f t="shared" si="4"/>
        <v>278</v>
      </c>
    </row>
    <row r="26" spans="1:16" ht="18">
      <c r="A26" s="45">
        <v>23</v>
      </c>
      <c r="B26" s="37" t="s">
        <v>168</v>
      </c>
      <c r="C26" s="118">
        <v>7</v>
      </c>
      <c r="D26" s="85" t="s">
        <v>92</v>
      </c>
      <c r="E26" s="28"/>
      <c r="F26" s="38">
        <v>190</v>
      </c>
      <c r="G26" s="27">
        <v>190</v>
      </c>
      <c r="H26" s="80">
        <v>236</v>
      </c>
      <c r="I26" s="27">
        <v>174</v>
      </c>
      <c r="J26" s="78">
        <v>236</v>
      </c>
      <c r="K26" s="80">
        <v>255</v>
      </c>
      <c r="L26" s="39">
        <f t="shared" si="0"/>
        <v>1281</v>
      </c>
      <c r="M26" s="40">
        <f t="shared" si="1"/>
        <v>1281</v>
      </c>
      <c r="N26" s="21">
        <f t="shared" si="2"/>
        <v>213.5</v>
      </c>
      <c r="O26" s="43">
        <f t="shared" si="3"/>
        <v>-17</v>
      </c>
      <c r="P26" s="41">
        <f t="shared" si="4"/>
        <v>255</v>
      </c>
    </row>
    <row r="27" spans="1:18" ht="18">
      <c r="A27" s="46">
        <v>24</v>
      </c>
      <c r="B27" s="37" t="s">
        <v>155</v>
      </c>
      <c r="C27" s="106">
        <v>4</v>
      </c>
      <c r="D27" s="85" t="s">
        <v>57</v>
      </c>
      <c r="E27" s="28">
        <v>8</v>
      </c>
      <c r="F27" s="38">
        <v>181</v>
      </c>
      <c r="G27" s="80">
        <v>225</v>
      </c>
      <c r="H27" s="27">
        <v>176</v>
      </c>
      <c r="I27" s="80">
        <v>211</v>
      </c>
      <c r="J27" s="78">
        <v>209</v>
      </c>
      <c r="K27" s="101">
        <v>231</v>
      </c>
      <c r="L27" s="39">
        <f t="shared" si="0"/>
        <v>1233</v>
      </c>
      <c r="M27" s="40">
        <f t="shared" si="1"/>
        <v>1281</v>
      </c>
      <c r="N27" s="21">
        <f t="shared" si="2"/>
        <v>205.5</v>
      </c>
      <c r="O27" s="43">
        <f t="shared" si="3"/>
        <v>-17</v>
      </c>
      <c r="P27" s="41">
        <f t="shared" si="4"/>
        <v>231</v>
      </c>
      <c r="Q27" s="101">
        <v>231</v>
      </c>
      <c r="R27" t="s">
        <v>175</v>
      </c>
    </row>
    <row r="28" spans="1:16" ht="18">
      <c r="A28" s="12">
        <v>25</v>
      </c>
      <c r="B28" s="37" t="s">
        <v>140</v>
      </c>
      <c r="C28" s="118">
        <v>7</v>
      </c>
      <c r="D28" s="85" t="s">
        <v>95</v>
      </c>
      <c r="E28" s="28"/>
      <c r="F28" s="38">
        <v>178</v>
      </c>
      <c r="G28" s="80">
        <v>203</v>
      </c>
      <c r="H28" s="80">
        <v>269</v>
      </c>
      <c r="I28" s="80">
        <v>232</v>
      </c>
      <c r="J28" s="38">
        <v>183</v>
      </c>
      <c r="K28" s="80">
        <v>210</v>
      </c>
      <c r="L28" s="39">
        <f t="shared" si="0"/>
        <v>1275</v>
      </c>
      <c r="M28" s="40">
        <f t="shared" si="1"/>
        <v>1275</v>
      </c>
      <c r="N28" s="21">
        <f t="shared" si="2"/>
        <v>212.5</v>
      </c>
      <c r="O28" s="43">
        <f t="shared" si="3"/>
        <v>-23</v>
      </c>
      <c r="P28" s="41">
        <f t="shared" si="4"/>
        <v>269</v>
      </c>
    </row>
    <row r="29" spans="1:16" ht="18">
      <c r="A29" s="45">
        <v>26</v>
      </c>
      <c r="B29" s="37" t="s">
        <v>129</v>
      </c>
      <c r="C29" s="106">
        <v>4</v>
      </c>
      <c r="D29" s="85" t="s">
        <v>56</v>
      </c>
      <c r="E29" s="28"/>
      <c r="F29" s="38">
        <v>177</v>
      </c>
      <c r="G29" s="80">
        <v>233</v>
      </c>
      <c r="H29" s="80">
        <v>239</v>
      </c>
      <c r="I29" s="27">
        <v>181</v>
      </c>
      <c r="J29" s="78">
        <v>216</v>
      </c>
      <c r="K29" s="80">
        <v>227</v>
      </c>
      <c r="L29" s="39">
        <f t="shared" si="0"/>
        <v>1273</v>
      </c>
      <c r="M29" s="40">
        <f t="shared" si="1"/>
        <v>1273</v>
      </c>
      <c r="N29" s="21">
        <f t="shared" si="2"/>
        <v>212.16666666666666</v>
      </c>
      <c r="O29" s="43">
        <f t="shared" si="3"/>
        <v>-25</v>
      </c>
      <c r="P29" s="41">
        <f t="shared" si="4"/>
        <v>239</v>
      </c>
    </row>
    <row r="30" spans="1:16" ht="18">
      <c r="A30" s="46">
        <v>27</v>
      </c>
      <c r="B30" s="37" t="s">
        <v>141</v>
      </c>
      <c r="C30" s="118">
        <v>7</v>
      </c>
      <c r="D30" s="24" t="s">
        <v>106</v>
      </c>
      <c r="E30" s="28">
        <v>5</v>
      </c>
      <c r="F30" s="78">
        <v>215</v>
      </c>
      <c r="G30" s="27">
        <v>172</v>
      </c>
      <c r="H30" s="27">
        <v>181</v>
      </c>
      <c r="I30" s="80">
        <v>227</v>
      </c>
      <c r="J30" s="78">
        <v>257</v>
      </c>
      <c r="K30" s="27">
        <v>190</v>
      </c>
      <c r="L30" s="39">
        <f t="shared" si="0"/>
        <v>1242</v>
      </c>
      <c r="M30" s="40">
        <f t="shared" si="1"/>
        <v>1272</v>
      </c>
      <c r="N30" s="21">
        <f t="shared" si="2"/>
        <v>207</v>
      </c>
      <c r="O30" s="43">
        <f t="shared" si="3"/>
        <v>-26</v>
      </c>
      <c r="P30" s="41">
        <f t="shared" si="4"/>
        <v>257</v>
      </c>
    </row>
    <row r="31" spans="1:16" ht="18">
      <c r="A31" s="12">
        <v>28</v>
      </c>
      <c r="B31" s="17" t="s">
        <v>145</v>
      </c>
      <c r="C31" s="106">
        <v>4</v>
      </c>
      <c r="D31" s="85" t="s">
        <v>107</v>
      </c>
      <c r="E31" s="28"/>
      <c r="F31" s="38">
        <v>184</v>
      </c>
      <c r="G31" s="80">
        <v>205</v>
      </c>
      <c r="H31" s="27">
        <v>199</v>
      </c>
      <c r="I31" s="80">
        <v>233</v>
      </c>
      <c r="J31" s="78">
        <v>204</v>
      </c>
      <c r="K31" s="80">
        <v>235</v>
      </c>
      <c r="L31" s="39">
        <f t="shared" si="0"/>
        <v>1260</v>
      </c>
      <c r="M31" s="40">
        <f t="shared" si="1"/>
        <v>1260</v>
      </c>
      <c r="N31" s="21">
        <f t="shared" si="2"/>
        <v>210</v>
      </c>
      <c r="O31" s="43">
        <f t="shared" si="3"/>
        <v>-38</v>
      </c>
      <c r="P31" s="41">
        <f t="shared" si="4"/>
        <v>235</v>
      </c>
    </row>
    <row r="32" spans="1:16" ht="18">
      <c r="A32" s="45">
        <v>29</v>
      </c>
      <c r="B32" s="31" t="s">
        <v>131</v>
      </c>
      <c r="C32" s="106">
        <v>6</v>
      </c>
      <c r="D32" s="85" t="s">
        <v>50</v>
      </c>
      <c r="E32" s="28"/>
      <c r="F32" s="78">
        <v>267</v>
      </c>
      <c r="G32" s="27">
        <v>162</v>
      </c>
      <c r="H32" s="80">
        <v>227</v>
      </c>
      <c r="I32" s="27">
        <v>168</v>
      </c>
      <c r="J32" s="78">
        <v>208</v>
      </c>
      <c r="K32" s="80">
        <v>223</v>
      </c>
      <c r="L32" s="39">
        <v>1255</v>
      </c>
      <c r="M32" s="40">
        <f t="shared" si="1"/>
        <v>1255</v>
      </c>
      <c r="N32" s="21">
        <f t="shared" si="2"/>
        <v>209.16666666666666</v>
      </c>
      <c r="O32" s="43">
        <f t="shared" si="3"/>
        <v>-43</v>
      </c>
      <c r="P32" s="41">
        <f t="shared" si="4"/>
        <v>267</v>
      </c>
    </row>
    <row r="33" spans="1:16" ht="18">
      <c r="A33" s="46">
        <v>30</v>
      </c>
      <c r="B33" s="37" t="s">
        <v>133</v>
      </c>
      <c r="C33" s="118">
        <v>7</v>
      </c>
      <c r="D33" s="85" t="s">
        <v>86</v>
      </c>
      <c r="E33" s="28"/>
      <c r="F33" s="78">
        <v>235</v>
      </c>
      <c r="G33" s="80">
        <v>243</v>
      </c>
      <c r="H33" s="27">
        <v>196</v>
      </c>
      <c r="I33" s="27">
        <v>184</v>
      </c>
      <c r="J33" s="38">
        <v>182</v>
      </c>
      <c r="K33" s="80">
        <v>204</v>
      </c>
      <c r="L33" s="39">
        <f aca="true" t="shared" si="5" ref="L33:L44">SUM(F33:K33)</f>
        <v>1244</v>
      </c>
      <c r="M33" s="40">
        <f t="shared" si="1"/>
        <v>1244</v>
      </c>
      <c r="N33" s="21">
        <f t="shared" si="2"/>
        <v>207.33333333333334</v>
      </c>
      <c r="O33" s="43">
        <f t="shared" si="3"/>
        <v>-54</v>
      </c>
      <c r="P33" s="41">
        <f t="shared" si="4"/>
        <v>243</v>
      </c>
    </row>
    <row r="34" spans="1:16" ht="18">
      <c r="A34" s="12">
        <v>31</v>
      </c>
      <c r="B34" s="37" t="s">
        <v>156</v>
      </c>
      <c r="C34" s="106">
        <v>4</v>
      </c>
      <c r="D34" s="85" t="s">
        <v>4</v>
      </c>
      <c r="E34" s="28"/>
      <c r="F34" s="78">
        <v>238</v>
      </c>
      <c r="G34" s="80">
        <v>228</v>
      </c>
      <c r="H34" s="80">
        <v>210</v>
      </c>
      <c r="I34" s="27">
        <v>194</v>
      </c>
      <c r="J34" s="38">
        <v>180</v>
      </c>
      <c r="K34" s="27">
        <v>187</v>
      </c>
      <c r="L34" s="39">
        <f t="shared" si="5"/>
        <v>1237</v>
      </c>
      <c r="M34" s="40">
        <f t="shared" si="1"/>
        <v>1237</v>
      </c>
      <c r="N34" s="21">
        <f t="shared" si="2"/>
        <v>206.16666666666666</v>
      </c>
      <c r="O34" s="43">
        <f t="shared" si="3"/>
        <v>-61</v>
      </c>
      <c r="P34" s="41">
        <f t="shared" si="4"/>
        <v>238</v>
      </c>
    </row>
    <row r="35" spans="1:16" ht="18">
      <c r="A35" s="45">
        <v>32</v>
      </c>
      <c r="B35" s="37" t="s">
        <v>171</v>
      </c>
      <c r="C35" s="118">
        <v>7</v>
      </c>
      <c r="D35" s="85" t="s">
        <v>5</v>
      </c>
      <c r="E35" s="28"/>
      <c r="F35" s="38">
        <v>166</v>
      </c>
      <c r="G35" s="80">
        <v>219</v>
      </c>
      <c r="H35" s="80">
        <v>212</v>
      </c>
      <c r="I35" s="80">
        <v>234</v>
      </c>
      <c r="J35" s="78">
        <v>202</v>
      </c>
      <c r="K35" s="27">
        <v>192</v>
      </c>
      <c r="L35" s="39">
        <f t="shared" si="5"/>
        <v>1225</v>
      </c>
      <c r="M35" s="40">
        <f t="shared" si="1"/>
        <v>1225</v>
      </c>
      <c r="N35" s="21">
        <f t="shared" si="2"/>
        <v>204.16666666666666</v>
      </c>
      <c r="O35" s="43">
        <f t="shared" si="3"/>
        <v>-73</v>
      </c>
      <c r="P35" s="41">
        <f t="shared" si="4"/>
        <v>234</v>
      </c>
    </row>
    <row r="36" spans="1:16" ht="18">
      <c r="A36" s="46">
        <v>33</v>
      </c>
      <c r="B36" s="37" t="s">
        <v>146</v>
      </c>
      <c r="C36" s="106">
        <v>2</v>
      </c>
      <c r="D36" s="85" t="s">
        <v>74</v>
      </c>
      <c r="E36" s="28"/>
      <c r="F36" s="78">
        <v>200</v>
      </c>
      <c r="G36" s="80">
        <v>200</v>
      </c>
      <c r="H36" s="80">
        <v>268</v>
      </c>
      <c r="I36" s="27">
        <v>186</v>
      </c>
      <c r="J36" s="78">
        <v>200</v>
      </c>
      <c r="K36" s="27">
        <v>168</v>
      </c>
      <c r="L36" s="39">
        <f t="shared" si="5"/>
        <v>1222</v>
      </c>
      <c r="M36" s="40">
        <f aca="true" t="shared" si="6" ref="M36:M67">COUNT(F36:K36)*E36+L36</f>
        <v>1222</v>
      </c>
      <c r="N36" s="21">
        <f aca="true" t="shared" si="7" ref="N36:N62">IF(L36,AVERAGE(F36:K36),0)</f>
        <v>203.66666666666666</v>
      </c>
      <c r="O36" s="43">
        <f aca="true" t="shared" si="8" ref="O36:O62">M36-$M$21</f>
        <v>-76</v>
      </c>
      <c r="P36" s="41">
        <f aca="true" t="shared" si="9" ref="P36:P62">MAX(F36:K36)</f>
        <v>268</v>
      </c>
    </row>
    <row r="37" spans="1:16" ht="18">
      <c r="A37" s="12">
        <v>34</v>
      </c>
      <c r="B37" s="31" t="s">
        <v>128</v>
      </c>
      <c r="C37" s="106">
        <v>2</v>
      </c>
      <c r="D37" s="85" t="s">
        <v>45</v>
      </c>
      <c r="E37" s="28"/>
      <c r="F37" s="38">
        <v>198</v>
      </c>
      <c r="G37" s="80">
        <v>229</v>
      </c>
      <c r="H37" s="27">
        <v>161</v>
      </c>
      <c r="I37" s="27">
        <v>189</v>
      </c>
      <c r="J37" s="78">
        <v>200</v>
      </c>
      <c r="K37" s="80">
        <v>229</v>
      </c>
      <c r="L37" s="39">
        <f t="shared" si="5"/>
        <v>1206</v>
      </c>
      <c r="M37" s="40">
        <f t="shared" si="6"/>
        <v>1206</v>
      </c>
      <c r="N37" s="21">
        <f t="shared" si="7"/>
        <v>201</v>
      </c>
      <c r="O37" s="43">
        <f t="shared" si="8"/>
        <v>-92</v>
      </c>
      <c r="P37" s="41">
        <f t="shared" si="9"/>
        <v>229</v>
      </c>
    </row>
    <row r="38" spans="1:16" ht="18">
      <c r="A38" s="45">
        <v>35</v>
      </c>
      <c r="B38" s="37" t="s">
        <v>139</v>
      </c>
      <c r="C38" s="106">
        <v>1</v>
      </c>
      <c r="D38" s="85" t="s">
        <v>19</v>
      </c>
      <c r="E38" s="28"/>
      <c r="F38" s="78">
        <v>225</v>
      </c>
      <c r="G38" s="27">
        <v>180</v>
      </c>
      <c r="H38" s="27">
        <v>178</v>
      </c>
      <c r="I38" s="80">
        <v>213</v>
      </c>
      <c r="J38" s="78">
        <v>218</v>
      </c>
      <c r="K38" s="27">
        <v>190</v>
      </c>
      <c r="L38" s="39">
        <f t="shared" si="5"/>
        <v>1204</v>
      </c>
      <c r="M38" s="40">
        <f t="shared" si="6"/>
        <v>1204</v>
      </c>
      <c r="N38" s="21">
        <f t="shared" si="7"/>
        <v>200.66666666666666</v>
      </c>
      <c r="O38" s="43">
        <f t="shared" si="8"/>
        <v>-94</v>
      </c>
      <c r="P38" s="41">
        <f t="shared" si="9"/>
        <v>225</v>
      </c>
    </row>
    <row r="39" spans="1:16" ht="18">
      <c r="A39" s="46">
        <v>36</v>
      </c>
      <c r="B39" s="37" t="s">
        <v>127</v>
      </c>
      <c r="C39" s="106">
        <v>5</v>
      </c>
      <c r="D39" s="85" t="s">
        <v>109</v>
      </c>
      <c r="E39" s="28"/>
      <c r="F39" s="78">
        <v>211</v>
      </c>
      <c r="G39" s="27">
        <v>166</v>
      </c>
      <c r="H39" s="27">
        <v>193</v>
      </c>
      <c r="I39" s="27">
        <v>193</v>
      </c>
      <c r="J39" s="78">
        <v>231</v>
      </c>
      <c r="K39" s="27">
        <v>188</v>
      </c>
      <c r="L39" s="39">
        <f t="shared" si="5"/>
        <v>1182</v>
      </c>
      <c r="M39" s="40">
        <f t="shared" si="6"/>
        <v>1182</v>
      </c>
      <c r="N39" s="21">
        <f t="shared" si="7"/>
        <v>197</v>
      </c>
      <c r="O39" s="43">
        <f t="shared" si="8"/>
        <v>-116</v>
      </c>
      <c r="P39" s="41">
        <f t="shared" si="9"/>
        <v>231</v>
      </c>
    </row>
    <row r="40" spans="1:16" ht="18">
      <c r="A40" s="12">
        <v>37</v>
      </c>
      <c r="B40" s="37" t="s">
        <v>172</v>
      </c>
      <c r="C40" s="118">
        <v>7</v>
      </c>
      <c r="D40" s="85" t="s">
        <v>88</v>
      </c>
      <c r="E40" s="28"/>
      <c r="F40" s="78">
        <v>255</v>
      </c>
      <c r="G40" s="27">
        <v>158</v>
      </c>
      <c r="H40" s="27">
        <v>191</v>
      </c>
      <c r="I40" s="27">
        <v>147</v>
      </c>
      <c r="J40" s="78">
        <v>225</v>
      </c>
      <c r="K40" s="80">
        <v>205</v>
      </c>
      <c r="L40" s="39">
        <f t="shared" si="5"/>
        <v>1181</v>
      </c>
      <c r="M40" s="40">
        <f t="shared" si="6"/>
        <v>1181</v>
      </c>
      <c r="N40" s="21">
        <f t="shared" si="7"/>
        <v>196.83333333333334</v>
      </c>
      <c r="O40" s="43">
        <f t="shared" si="8"/>
        <v>-117</v>
      </c>
      <c r="P40" s="41">
        <f t="shared" si="9"/>
        <v>255</v>
      </c>
    </row>
    <row r="41" spans="1:16" ht="18">
      <c r="A41" s="45">
        <v>38</v>
      </c>
      <c r="B41" s="37" t="s">
        <v>145</v>
      </c>
      <c r="C41" s="106">
        <v>2</v>
      </c>
      <c r="D41" s="85" t="s">
        <v>42</v>
      </c>
      <c r="E41" s="28"/>
      <c r="F41" s="38">
        <v>199</v>
      </c>
      <c r="G41" s="80">
        <v>237</v>
      </c>
      <c r="H41" s="80">
        <v>215</v>
      </c>
      <c r="I41" s="27">
        <v>159</v>
      </c>
      <c r="J41" s="38">
        <v>184</v>
      </c>
      <c r="K41" s="27">
        <v>187</v>
      </c>
      <c r="L41" s="39">
        <f t="shared" si="5"/>
        <v>1181</v>
      </c>
      <c r="M41" s="40">
        <f t="shared" si="6"/>
        <v>1181</v>
      </c>
      <c r="N41" s="21">
        <f t="shared" si="7"/>
        <v>196.83333333333334</v>
      </c>
      <c r="O41" s="43">
        <f t="shared" si="8"/>
        <v>-117</v>
      </c>
      <c r="P41" s="41">
        <f t="shared" si="9"/>
        <v>237</v>
      </c>
    </row>
    <row r="42" spans="1:16" ht="18">
      <c r="A42" s="46">
        <v>39</v>
      </c>
      <c r="B42" s="37" t="s">
        <v>133</v>
      </c>
      <c r="C42" s="106">
        <v>3</v>
      </c>
      <c r="D42" s="85" t="s">
        <v>1</v>
      </c>
      <c r="E42" s="28"/>
      <c r="F42" s="38">
        <v>183</v>
      </c>
      <c r="G42" s="80">
        <v>210</v>
      </c>
      <c r="H42" s="80">
        <v>222</v>
      </c>
      <c r="I42" s="80">
        <v>227</v>
      </c>
      <c r="J42" s="38">
        <v>160</v>
      </c>
      <c r="K42" s="27">
        <v>178</v>
      </c>
      <c r="L42" s="39">
        <f t="shared" si="5"/>
        <v>1180</v>
      </c>
      <c r="M42" s="40">
        <f t="shared" si="6"/>
        <v>1180</v>
      </c>
      <c r="N42" s="21">
        <f t="shared" si="7"/>
        <v>196.66666666666666</v>
      </c>
      <c r="O42" s="43">
        <f t="shared" si="8"/>
        <v>-118</v>
      </c>
      <c r="P42" s="41">
        <f t="shared" si="9"/>
        <v>227</v>
      </c>
    </row>
    <row r="43" spans="1:16" ht="18">
      <c r="A43" s="12">
        <v>40</v>
      </c>
      <c r="B43" s="37" t="s">
        <v>141</v>
      </c>
      <c r="C43" s="106">
        <v>6</v>
      </c>
      <c r="D43" s="85" t="s">
        <v>108</v>
      </c>
      <c r="E43" s="28"/>
      <c r="F43" s="38">
        <v>194</v>
      </c>
      <c r="G43" s="80">
        <v>206</v>
      </c>
      <c r="H43" s="27">
        <v>190</v>
      </c>
      <c r="I43" s="27">
        <v>145</v>
      </c>
      <c r="J43" s="78">
        <v>243</v>
      </c>
      <c r="K43" s="27">
        <v>190</v>
      </c>
      <c r="L43" s="39">
        <f t="shared" si="5"/>
        <v>1168</v>
      </c>
      <c r="M43" s="40">
        <f t="shared" si="6"/>
        <v>1168</v>
      </c>
      <c r="N43" s="21">
        <f t="shared" si="7"/>
        <v>194.66666666666666</v>
      </c>
      <c r="O43" s="43">
        <f t="shared" si="8"/>
        <v>-130</v>
      </c>
      <c r="P43" s="41">
        <f t="shared" si="9"/>
        <v>243</v>
      </c>
    </row>
    <row r="44" spans="1:16" ht="18">
      <c r="A44" s="45">
        <v>41</v>
      </c>
      <c r="B44" s="37" t="s">
        <v>126</v>
      </c>
      <c r="C44" s="118">
        <v>7</v>
      </c>
      <c r="D44" s="85" t="s">
        <v>7</v>
      </c>
      <c r="E44" s="28">
        <v>5</v>
      </c>
      <c r="F44" s="38">
        <v>176</v>
      </c>
      <c r="G44" s="80">
        <v>213</v>
      </c>
      <c r="H44" s="27">
        <v>193</v>
      </c>
      <c r="I44" s="80">
        <v>215</v>
      </c>
      <c r="J44" s="38">
        <v>178</v>
      </c>
      <c r="K44" s="27">
        <v>162</v>
      </c>
      <c r="L44" s="39">
        <f t="shared" si="5"/>
        <v>1137</v>
      </c>
      <c r="M44" s="40">
        <f t="shared" si="6"/>
        <v>1167</v>
      </c>
      <c r="N44" s="21">
        <f t="shared" si="7"/>
        <v>189.5</v>
      </c>
      <c r="O44" s="43">
        <f t="shared" si="8"/>
        <v>-131</v>
      </c>
      <c r="P44" s="41">
        <f t="shared" si="9"/>
        <v>215</v>
      </c>
    </row>
    <row r="45" spans="1:16" ht="18">
      <c r="A45" s="46">
        <v>42</v>
      </c>
      <c r="B45" s="37" t="s">
        <v>134</v>
      </c>
      <c r="C45" s="106">
        <v>6</v>
      </c>
      <c r="D45" s="85" t="s">
        <v>35</v>
      </c>
      <c r="E45" s="28"/>
      <c r="F45" s="38">
        <v>159</v>
      </c>
      <c r="G45" s="27">
        <v>167</v>
      </c>
      <c r="H45" s="80">
        <v>218</v>
      </c>
      <c r="I45" s="27">
        <v>173</v>
      </c>
      <c r="J45" s="38">
        <v>199</v>
      </c>
      <c r="K45" s="80">
        <v>244</v>
      </c>
      <c r="L45" s="39">
        <v>1160</v>
      </c>
      <c r="M45" s="40">
        <f t="shared" si="6"/>
        <v>1160</v>
      </c>
      <c r="N45" s="21">
        <f t="shared" si="7"/>
        <v>193.33333333333334</v>
      </c>
      <c r="O45" s="43">
        <f t="shared" si="8"/>
        <v>-138</v>
      </c>
      <c r="P45" s="41">
        <f t="shared" si="9"/>
        <v>244</v>
      </c>
    </row>
    <row r="46" spans="1:16" ht="18">
      <c r="A46" s="12">
        <v>43</v>
      </c>
      <c r="B46" s="31" t="s">
        <v>136</v>
      </c>
      <c r="C46" s="106">
        <v>3</v>
      </c>
      <c r="D46" s="84" t="s">
        <v>93</v>
      </c>
      <c r="E46" s="30"/>
      <c r="F46" s="32">
        <v>187</v>
      </c>
      <c r="G46" s="82">
        <v>216</v>
      </c>
      <c r="H46" s="29">
        <v>174</v>
      </c>
      <c r="I46" s="29">
        <v>173</v>
      </c>
      <c r="J46" s="77">
        <v>212</v>
      </c>
      <c r="K46" s="29">
        <v>192</v>
      </c>
      <c r="L46" s="33">
        <f aca="true" t="shared" si="10" ref="L46:L62">SUM(F46:K46)</f>
        <v>1154</v>
      </c>
      <c r="M46" s="40">
        <f t="shared" si="6"/>
        <v>1154</v>
      </c>
      <c r="N46" s="21">
        <f t="shared" si="7"/>
        <v>192.33333333333334</v>
      </c>
      <c r="O46" s="43">
        <f t="shared" si="8"/>
        <v>-144</v>
      </c>
      <c r="P46" s="41">
        <f t="shared" si="9"/>
        <v>216</v>
      </c>
    </row>
    <row r="47" spans="1:16" ht="18">
      <c r="A47" s="45">
        <v>44</v>
      </c>
      <c r="B47" s="37" t="s">
        <v>135</v>
      </c>
      <c r="C47" s="106">
        <v>5</v>
      </c>
      <c r="D47" s="85" t="s">
        <v>159</v>
      </c>
      <c r="E47" s="28"/>
      <c r="F47" s="78">
        <v>202</v>
      </c>
      <c r="G47" s="80">
        <v>212</v>
      </c>
      <c r="H47" s="80">
        <v>224</v>
      </c>
      <c r="I47" s="27">
        <v>173</v>
      </c>
      <c r="J47" s="38">
        <v>181</v>
      </c>
      <c r="K47" s="27">
        <v>148</v>
      </c>
      <c r="L47" s="39">
        <f t="shared" si="10"/>
        <v>1140</v>
      </c>
      <c r="M47" s="40">
        <f t="shared" si="6"/>
        <v>1140</v>
      </c>
      <c r="N47" s="21">
        <f t="shared" si="7"/>
        <v>190</v>
      </c>
      <c r="O47" s="43">
        <f t="shared" si="8"/>
        <v>-158</v>
      </c>
      <c r="P47" s="41">
        <f t="shared" si="9"/>
        <v>224</v>
      </c>
    </row>
    <row r="48" spans="1:16" ht="18">
      <c r="A48" s="46">
        <v>45</v>
      </c>
      <c r="B48" s="37" t="s">
        <v>137</v>
      </c>
      <c r="C48" s="106">
        <v>1</v>
      </c>
      <c r="D48" s="85" t="s">
        <v>36</v>
      </c>
      <c r="E48" s="28"/>
      <c r="F48" s="78">
        <v>215</v>
      </c>
      <c r="G48" s="80">
        <v>226</v>
      </c>
      <c r="H48" s="27">
        <v>154</v>
      </c>
      <c r="I48" s="80">
        <v>254</v>
      </c>
      <c r="J48" s="38">
        <v>118</v>
      </c>
      <c r="K48" s="27">
        <v>171</v>
      </c>
      <c r="L48" s="39">
        <f t="shared" si="10"/>
        <v>1138</v>
      </c>
      <c r="M48" s="40">
        <f t="shared" si="6"/>
        <v>1138</v>
      </c>
      <c r="N48" s="21">
        <f t="shared" si="7"/>
        <v>189.66666666666666</v>
      </c>
      <c r="O48" s="43">
        <f t="shared" si="8"/>
        <v>-160</v>
      </c>
      <c r="P48" s="41">
        <f t="shared" si="9"/>
        <v>254</v>
      </c>
    </row>
    <row r="49" spans="1:16" ht="18">
      <c r="A49" s="12">
        <v>46</v>
      </c>
      <c r="B49" s="37" t="s">
        <v>145</v>
      </c>
      <c r="C49" s="106">
        <v>6</v>
      </c>
      <c r="D49" s="85" t="s">
        <v>14</v>
      </c>
      <c r="E49" s="28"/>
      <c r="F49" s="38">
        <v>194</v>
      </c>
      <c r="G49" s="27">
        <v>199</v>
      </c>
      <c r="H49" s="27">
        <v>160</v>
      </c>
      <c r="I49" s="80">
        <v>204</v>
      </c>
      <c r="J49" s="78">
        <v>244</v>
      </c>
      <c r="K49" s="27">
        <v>126</v>
      </c>
      <c r="L49" s="39">
        <f t="shared" si="10"/>
        <v>1127</v>
      </c>
      <c r="M49" s="40">
        <f t="shared" si="6"/>
        <v>1127</v>
      </c>
      <c r="N49" s="21">
        <f t="shared" si="7"/>
        <v>187.83333333333334</v>
      </c>
      <c r="O49" s="43">
        <f t="shared" si="8"/>
        <v>-171</v>
      </c>
      <c r="P49" s="41">
        <f t="shared" si="9"/>
        <v>244</v>
      </c>
    </row>
    <row r="50" spans="1:16" ht="18">
      <c r="A50" s="45">
        <v>47</v>
      </c>
      <c r="B50" s="37" t="s">
        <v>131</v>
      </c>
      <c r="C50" s="106">
        <v>4</v>
      </c>
      <c r="D50" s="85" t="s">
        <v>153</v>
      </c>
      <c r="E50" s="28">
        <v>5</v>
      </c>
      <c r="F50" s="38">
        <v>180</v>
      </c>
      <c r="G50" s="27">
        <v>166</v>
      </c>
      <c r="H50" s="27">
        <v>199</v>
      </c>
      <c r="I50" s="27">
        <v>178</v>
      </c>
      <c r="J50" s="38">
        <v>180</v>
      </c>
      <c r="K50" s="27">
        <v>192</v>
      </c>
      <c r="L50" s="39">
        <f t="shared" si="10"/>
        <v>1095</v>
      </c>
      <c r="M50" s="40">
        <f t="shared" si="6"/>
        <v>1125</v>
      </c>
      <c r="N50" s="21">
        <f t="shared" si="7"/>
        <v>182.5</v>
      </c>
      <c r="O50" s="43">
        <f t="shared" si="8"/>
        <v>-173</v>
      </c>
      <c r="P50" s="41">
        <f t="shared" si="9"/>
        <v>199</v>
      </c>
    </row>
    <row r="51" spans="1:16" ht="18">
      <c r="A51" s="46">
        <v>48</v>
      </c>
      <c r="B51" s="37" t="s">
        <v>124</v>
      </c>
      <c r="C51" s="106">
        <v>2</v>
      </c>
      <c r="D51" s="85" t="s">
        <v>99</v>
      </c>
      <c r="E51" s="28"/>
      <c r="F51" s="38">
        <v>193</v>
      </c>
      <c r="G51" s="27">
        <v>157</v>
      </c>
      <c r="H51" s="27">
        <v>167</v>
      </c>
      <c r="I51" s="27">
        <v>177</v>
      </c>
      <c r="J51" s="78">
        <v>223</v>
      </c>
      <c r="K51" s="27">
        <v>179</v>
      </c>
      <c r="L51" s="39">
        <f t="shared" si="10"/>
        <v>1096</v>
      </c>
      <c r="M51" s="40">
        <f t="shared" si="6"/>
        <v>1096</v>
      </c>
      <c r="N51" s="21">
        <f t="shared" si="7"/>
        <v>182.66666666666666</v>
      </c>
      <c r="O51" s="43">
        <f t="shared" si="8"/>
        <v>-202</v>
      </c>
      <c r="P51" s="41">
        <f t="shared" si="9"/>
        <v>223</v>
      </c>
    </row>
    <row r="52" spans="1:16" ht="18">
      <c r="A52" s="12">
        <v>49</v>
      </c>
      <c r="B52" s="37" t="s">
        <v>139</v>
      </c>
      <c r="C52" s="106">
        <v>2</v>
      </c>
      <c r="D52" s="85" t="s">
        <v>90</v>
      </c>
      <c r="E52" s="28"/>
      <c r="F52" s="38">
        <v>162</v>
      </c>
      <c r="G52" s="27">
        <v>171</v>
      </c>
      <c r="H52" s="27">
        <v>160</v>
      </c>
      <c r="I52" s="27">
        <v>163</v>
      </c>
      <c r="J52" s="78">
        <v>211</v>
      </c>
      <c r="K52" s="27">
        <v>195</v>
      </c>
      <c r="L52" s="39">
        <f t="shared" si="10"/>
        <v>1062</v>
      </c>
      <c r="M52" s="40">
        <f t="shared" si="6"/>
        <v>1062</v>
      </c>
      <c r="N52" s="21">
        <f t="shared" si="7"/>
        <v>177</v>
      </c>
      <c r="O52" s="43">
        <f t="shared" si="8"/>
        <v>-236</v>
      </c>
      <c r="P52" s="41">
        <f t="shared" si="9"/>
        <v>211</v>
      </c>
    </row>
    <row r="53" spans="1:16" ht="18">
      <c r="A53" s="45">
        <v>50</v>
      </c>
      <c r="B53" s="17" t="s">
        <v>126</v>
      </c>
      <c r="C53" s="106">
        <v>5</v>
      </c>
      <c r="D53" s="85" t="s">
        <v>102</v>
      </c>
      <c r="E53" s="12"/>
      <c r="F53" s="79">
        <v>200</v>
      </c>
      <c r="G53" s="26">
        <v>196</v>
      </c>
      <c r="H53" s="26">
        <v>180</v>
      </c>
      <c r="I53" s="26">
        <v>143</v>
      </c>
      <c r="J53" s="79">
        <v>204</v>
      </c>
      <c r="K53" s="26">
        <v>138</v>
      </c>
      <c r="L53" s="18">
        <f t="shared" si="10"/>
        <v>1061</v>
      </c>
      <c r="M53" s="40">
        <f t="shared" si="6"/>
        <v>1061</v>
      </c>
      <c r="N53" s="21">
        <f t="shared" si="7"/>
        <v>176.83333333333334</v>
      </c>
      <c r="O53" s="43">
        <f t="shared" si="8"/>
        <v>-237</v>
      </c>
      <c r="P53" s="41">
        <f t="shared" si="9"/>
        <v>204</v>
      </c>
    </row>
    <row r="54" spans="1:16" ht="18">
      <c r="A54" s="46">
        <v>51</v>
      </c>
      <c r="B54" s="17" t="s">
        <v>157</v>
      </c>
      <c r="C54" s="106">
        <v>4</v>
      </c>
      <c r="D54" s="85" t="s">
        <v>2</v>
      </c>
      <c r="E54" s="12"/>
      <c r="F54" s="38">
        <v>186</v>
      </c>
      <c r="G54" s="27">
        <v>144</v>
      </c>
      <c r="H54" s="27">
        <v>171</v>
      </c>
      <c r="I54" s="26">
        <v>189</v>
      </c>
      <c r="J54" s="25">
        <v>192</v>
      </c>
      <c r="K54" s="26">
        <v>170</v>
      </c>
      <c r="L54" s="18">
        <f t="shared" si="10"/>
        <v>1052</v>
      </c>
      <c r="M54" s="40">
        <f t="shared" si="6"/>
        <v>1052</v>
      </c>
      <c r="N54" s="21">
        <f t="shared" si="7"/>
        <v>175.33333333333334</v>
      </c>
      <c r="O54" s="43">
        <f t="shared" si="8"/>
        <v>-246</v>
      </c>
      <c r="P54" s="41">
        <f t="shared" si="9"/>
        <v>192</v>
      </c>
    </row>
    <row r="55" spans="1:16" ht="18">
      <c r="A55" s="12">
        <v>52</v>
      </c>
      <c r="B55" s="17" t="s">
        <v>124</v>
      </c>
      <c r="C55" s="106">
        <v>1</v>
      </c>
      <c r="D55" s="85" t="s">
        <v>12</v>
      </c>
      <c r="E55" s="12">
        <v>5</v>
      </c>
      <c r="F55" s="38">
        <v>161</v>
      </c>
      <c r="G55" s="27">
        <v>153</v>
      </c>
      <c r="H55" s="27">
        <v>178</v>
      </c>
      <c r="I55" s="26">
        <v>179</v>
      </c>
      <c r="J55" s="25">
        <v>192</v>
      </c>
      <c r="K55" s="26">
        <v>134</v>
      </c>
      <c r="L55" s="18">
        <f t="shared" si="10"/>
        <v>997</v>
      </c>
      <c r="M55" s="40">
        <f t="shared" si="6"/>
        <v>1027</v>
      </c>
      <c r="N55" s="21">
        <f t="shared" si="7"/>
        <v>166.16666666666666</v>
      </c>
      <c r="O55" s="43">
        <f t="shared" si="8"/>
        <v>-271</v>
      </c>
      <c r="P55" s="41">
        <f t="shared" si="9"/>
        <v>192</v>
      </c>
    </row>
    <row r="56" spans="1:16" ht="18">
      <c r="A56" s="45">
        <v>53</v>
      </c>
      <c r="B56" s="17" t="s">
        <v>133</v>
      </c>
      <c r="C56" s="106">
        <v>2</v>
      </c>
      <c r="D56" s="85" t="s">
        <v>3</v>
      </c>
      <c r="E56" s="12"/>
      <c r="F56" s="38">
        <v>139</v>
      </c>
      <c r="G56" s="27">
        <v>169</v>
      </c>
      <c r="H56" s="27">
        <v>179</v>
      </c>
      <c r="I56" s="26">
        <v>190</v>
      </c>
      <c r="J56" s="25">
        <v>151</v>
      </c>
      <c r="K56" s="26">
        <v>190</v>
      </c>
      <c r="L56" s="18">
        <f t="shared" si="10"/>
        <v>1018</v>
      </c>
      <c r="M56" s="40">
        <f t="shared" si="6"/>
        <v>1018</v>
      </c>
      <c r="N56" s="21">
        <f t="shared" si="7"/>
        <v>169.66666666666666</v>
      </c>
      <c r="O56" s="43">
        <f t="shared" si="8"/>
        <v>-280</v>
      </c>
      <c r="P56" s="41">
        <f t="shared" si="9"/>
        <v>190</v>
      </c>
    </row>
    <row r="57" spans="1:16" ht="18">
      <c r="A57" s="46">
        <v>54</v>
      </c>
      <c r="B57" s="17" t="s">
        <v>123</v>
      </c>
      <c r="C57" s="106">
        <v>5</v>
      </c>
      <c r="D57" s="85" t="s">
        <v>11</v>
      </c>
      <c r="E57" s="12">
        <v>5</v>
      </c>
      <c r="F57" s="38">
        <v>187</v>
      </c>
      <c r="G57" s="27">
        <v>157</v>
      </c>
      <c r="H57" s="27">
        <v>175</v>
      </c>
      <c r="I57" s="26">
        <v>168</v>
      </c>
      <c r="J57" s="25">
        <v>161</v>
      </c>
      <c r="K57" s="26">
        <v>115</v>
      </c>
      <c r="L57" s="18">
        <f t="shared" si="10"/>
        <v>963</v>
      </c>
      <c r="M57" s="40">
        <f t="shared" si="6"/>
        <v>993</v>
      </c>
      <c r="N57" s="21">
        <f t="shared" si="7"/>
        <v>160.5</v>
      </c>
      <c r="O57" s="43">
        <f t="shared" si="8"/>
        <v>-305</v>
      </c>
      <c r="P57" s="41">
        <f t="shared" si="9"/>
        <v>187</v>
      </c>
    </row>
    <row r="58" spans="1:16" ht="18">
      <c r="A58" s="12">
        <v>55</v>
      </c>
      <c r="B58" s="17" t="s">
        <v>133</v>
      </c>
      <c r="C58" s="106">
        <v>1</v>
      </c>
      <c r="D58" s="85" t="s">
        <v>13</v>
      </c>
      <c r="E58" s="12"/>
      <c r="F58" s="38">
        <v>165</v>
      </c>
      <c r="G58" s="27">
        <v>153</v>
      </c>
      <c r="H58" s="27">
        <v>168</v>
      </c>
      <c r="I58" s="26">
        <v>174</v>
      </c>
      <c r="J58" s="25">
        <v>156</v>
      </c>
      <c r="K58" s="26">
        <v>174</v>
      </c>
      <c r="L58" s="18">
        <f t="shared" si="10"/>
        <v>990</v>
      </c>
      <c r="M58" s="40">
        <f t="shared" si="6"/>
        <v>990</v>
      </c>
      <c r="N58" s="21">
        <f t="shared" si="7"/>
        <v>165</v>
      </c>
      <c r="O58" s="43">
        <f t="shared" si="8"/>
        <v>-308</v>
      </c>
      <c r="P58" s="41">
        <f t="shared" si="9"/>
        <v>174</v>
      </c>
    </row>
    <row r="59" spans="1:16" ht="18">
      <c r="A59" s="45">
        <v>56</v>
      </c>
      <c r="B59" s="17" t="s">
        <v>136</v>
      </c>
      <c r="C59" s="106">
        <v>4</v>
      </c>
      <c r="D59" s="85" t="s">
        <v>84</v>
      </c>
      <c r="E59" s="12">
        <v>5</v>
      </c>
      <c r="F59" s="38">
        <v>164</v>
      </c>
      <c r="G59" s="27">
        <v>135</v>
      </c>
      <c r="H59" s="27">
        <v>127</v>
      </c>
      <c r="I59" s="26">
        <v>167</v>
      </c>
      <c r="J59" s="25">
        <v>137</v>
      </c>
      <c r="K59" s="26">
        <v>177</v>
      </c>
      <c r="L59" s="18">
        <f t="shared" si="10"/>
        <v>907</v>
      </c>
      <c r="M59" s="40">
        <f t="shared" si="6"/>
        <v>937</v>
      </c>
      <c r="N59" s="21">
        <f t="shared" si="7"/>
        <v>151.16666666666666</v>
      </c>
      <c r="O59" s="43">
        <f t="shared" si="8"/>
        <v>-361</v>
      </c>
      <c r="P59" s="41">
        <f t="shared" si="9"/>
        <v>177</v>
      </c>
    </row>
    <row r="60" spans="1:16" ht="18">
      <c r="A60" s="46">
        <v>57</v>
      </c>
      <c r="B60" s="17" t="s">
        <v>141</v>
      </c>
      <c r="C60" s="106">
        <v>1</v>
      </c>
      <c r="D60" s="85" t="s">
        <v>47</v>
      </c>
      <c r="E60" s="12"/>
      <c r="F60" s="38">
        <v>170</v>
      </c>
      <c r="G60" s="27">
        <v>129</v>
      </c>
      <c r="H60" s="27">
        <v>137</v>
      </c>
      <c r="I60" s="26">
        <v>189</v>
      </c>
      <c r="J60" s="25">
        <v>157</v>
      </c>
      <c r="K60" s="26">
        <v>136</v>
      </c>
      <c r="L60" s="18">
        <f t="shared" si="10"/>
        <v>918</v>
      </c>
      <c r="M60" s="40">
        <f t="shared" si="6"/>
        <v>918</v>
      </c>
      <c r="N60" s="21">
        <f t="shared" si="7"/>
        <v>153</v>
      </c>
      <c r="O60" s="43">
        <f t="shared" si="8"/>
        <v>-380</v>
      </c>
      <c r="P60" s="41">
        <f t="shared" si="9"/>
        <v>189</v>
      </c>
    </row>
    <row r="61" spans="1:16" ht="18">
      <c r="A61" s="12">
        <v>58</v>
      </c>
      <c r="B61" s="17" t="s">
        <v>132</v>
      </c>
      <c r="C61" s="106">
        <v>3</v>
      </c>
      <c r="D61" s="85" t="s">
        <v>72</v>
      </c>
      <c r="E61" s="12">
        <v>5</v>
      </c>
      <c r="F61" s="38">
        <v>145</v>
      </c>
      <c r="G61" s="27">
        <v>169</v>
      </c>
      <c r="H61" s="27">
        <v>152</v>
      </c>
      <c r="I61" s="26">
        <v>151</v>
      </c>
      <c r="J61" s="25">
        <v>108</v>
      </c>
      <c r="K61" s="26">
        <v>137</v>
      </c>
      <c r="L61" s="18">
        <f t="shared" si="10"/>
        <v>862</v>
      </c>
      <c r="M61" s="40">
        <f t="shared" si="6"/>
        <v>892</v>
      </c>
      <c r="N61" s="21">
        <f t="shared" si="7"/>
        <v>143.66666666666666</v>
      </c>
      <c r="O61" s="43">
        <f t="shared" si="8"/>
        <v>-406</v>
      </c>
      <c r="P61" s="41">
        <f t="shared" si="9"/>
        <v>169</v>
      </c>
    </row>
    <row r="62" spans="1:16" ht="18">
      <c r="A62" s="45">
        <v>59</v>
      </c>
      <c r="B62" s="17" t="s">
        <v>128</v>
      </c>
      <c r="C62" s="106">
        <v>3</v>
      </c>
      <c r="D62" s="85" t="s">
        <v>78</v>
      </c>
      <c r="E62" s="12"/>
      <c r="F62" s="38">
        <v>129</v>
      </c>
      <c r="G62" s="27">
        <v>178</v>
      </c>
      <c r="H62" s="27">
        <v>170</v>
      </c>
      <c r="I62" s="26">
        <v>126</v>
      </c>
      <c r="J62" s="25">
        <v>141</v>
      </c>
      <c r="K62" s="26">
        <v>135</v>
      </c>
      <c r="L62" s="18">
        <f t="shared" si="10"/>
        <v>879</v>
      </c>
      <c r="M62" s="40">
        <f t="shared" si="6"/>
        <v>879</v>
      </c>
      <c r="N62" s="21">
        <f t="shared" si="7"/>
        <v>146.5</v>
      </c>
      <c r="O62" s="43">
        <f t="shared" si="8"/>
        <v>-419</v>
      </c>
      <c r="P62" s="41">
        <f t="shared" si="9"/>
        <v>178</v>
      </c>
    </row>
  </sheetData>
  <sheetProtection selectLockedCells="1" selectUnlockedCells="1"/>
  <mergeCells count="1">
    <mergeCell ref="T2:V2"/>
  </mergeCells>
  <printOptions verticalCentered="1"/>
  <pageMargins left="0.44" right="0.14" top="0.18" bottom="0.29" header="0.12" footer="0.28"/>
  <pageSetup fitToHeight="1" fitToWidth="1" horizontalDpi="300" verticalDpi="300" orientation="portrait" paperSize="9" scale="39" r:id="rId2"/>
  <rowBreaks count="1" manualBreakCount="1">
    <brk id="2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>
    <tabColor indexed="51"/>
    <pageSetUpPr fitToPage="1"/>
  </sheetPr>
  <dimension ref="A2:P21"/>
  <sheetViews>
    <sheetView zoomScale="75" zoomScaleNormal="75" zoomScaleSheetLayoutView="75" workbookViewId="0" topLeftCell="A1">
      <selection activeCell="Q4" sqref="Q4"/>
    </sheetView>
  </sheetViews>
  <sheetFormatPr defaultColWidth="9.140625" defaultRowHeight="12.75"/>
  <cols>
    <col min="1" max="1" width="4.28125" style="3" customWidth="1"/>
    <col min="2" max="2" width="10.140625" style="6" customWidth="1"/>
    <col min="3" max="3" width="3.00390625" style="3" customWidth="1"/>
    <col min="4" max="4" width="38.7109375" style="5" customWidth="1"/>
    <col min="5" max="5" width="3.57421875" style="4" customWidth="1"/>
    <col min="6" max="7" width="6.57421875" style="3" customWidth="1"/>
    <col min="8" max="11" width="6.57421875" style="7" customWidth="1"/>
    <col min="12" max="12" width="8.57421875" style="8" customWidth="1"/>
    <col min="13" max="13" width="14.28125" style="7" customWidth="1"/>
    <col min="14" max="14" width="8.57421875" style="10" customWidth="1"/>
    <col min="15" max="15" width="6.7109375" style="14" customWidth="1"/>
    <col min="16" max="16" width="6.7109375" style="9" customWidth="1"/>
  </cols>
  <sheetData>
    <row r="1" ht="70.5" customHeight="1"/>
    <row r="2" spans="1:16" ht="20.25">
      <c r="A2" s="11" t="s">
        <v>122</v>
      </c>
      <c r="C2" s="11"/>
      <c r="F2" s="13"/>
      <c r="P2" s="16">
        <f>MAX(F4:K21)</f>
        <v>263</v>
      </c>
    </row>
    <row r="3" spans="1:16" s="2" customFormat="1" ht="62.25" customHeight="1" thickBot="1">
      <c r="A3" s="72" t="s">
        <v>121</v>
      </c>
      <c r="B3" s="72" t="s">
        <v>143</v>
      </c>
      <c r="C3" s="72" t="s">
        <v>27</v>
      </c>
      <c r="D3" s="73" t="s">
        <v>22</v>
      </c>
      <c r="E3" s="72" t="s">
        <v>25</v>
      </c>
      <c r="F3" s="73" t="s">
        <v>15</v>
      </c>
      <c r="G3" s="73" t="s">
        <v>16</v>
      </c>
      <c r="H3" s="73" t="s">
        <v>23</v>
      </c>
      <c r="I3" s="73" t="s">
        <v>24</v>
      </c>
      <c r="J3" s="73" t="s">
        <v>118</v>
      </c>
      <c r="K3" s="73" t="s">
        <v>119</v>
      </c>
      <c r="L3" s="73" t="s">
        <v>20</v>
      </c>
      <c r="M3" s="74" t="s">
        <v>29</v>
      </c>
      <c r="N3" s="75" t="s">
        <v>28</v>
      </c>
      <c r="O3" s="73" t="s">
        <v>21</v>
      </c>
      <c r="P3" s="73" t="s">
        <v>17</v>
      </c>
    </row>
    <row r="4" spans="1:16" s="2" customFormat="1" ht="20.25" customHeight="1">
      <c r="A4" s="45">
        <v>1</v>
      </c>
      <c r="B4" s="31" t="s">
        <v>125</v>
      </c>
      <c r="C4" s="76">
        <v>1</v>
      </c>
      <c r="D4" s="15" t="s">
        <v>6</v>
      </c>
      <c r="E4" s="30"/>
      <c r="F4" s="77">
        <v>202</v>
      </c>
      <c r="G4" s="82">
        <v>263</v>
      </c>
      <c r="H4" s="82">
        <v>231</v>
      </c>
      <c r="I4" s="29">
        <v>182</v>
      </c>
      <c r="J4" s="77">
        <v>250</v>
      </c>
      <c r="K4" s="82">
        <v>234</v>
      </c>
      <c r="L4" s="33">
        <f aca="true" t="shared" si="0" ref="L4:L21">SUM(F4:K4)</f>
        <v>1362</v>
      </c>
      <c r="M4" s="34">
        <f aca="true" t="shared" si="1" ref="M4:M21">COUNT(F4:K4)*E4+L4</f>
        <v>1362</v>
      </c>
      <c r="N4" s="36">
        <f aca="true" t="shared" si="2" ref="N4:N21">IF(L4,AVERAGE(F4:K4),0)</f>
        <v>227</v>
      </c>
      <c r="O4" s="42">
        <f aca="true" t="shared" si="3" ref="O4:O21">M4-$M$13</f>
        <v>237</v>
      </c>
      <c r="P4" s="35">
        <f aca="true" t="shared" si="4" ref="P4:P21">MAX(F4:K4)</f>
        <v>263</v>
      </c>
    </row>
    <row r="5" spans="1:16" s="2" customFormat="1" ht="20.25" customHeight="1">
      <c r="A5" s="46">
        <v>2</v>
      </c>
      <c r="B5" s="37" t="s">
        <v>126</v>
      </c>
      <c r="C5" s="76">
        <v>1</v>
      </c>
      <c r="D5" s="24" t="s">
        <v>10</v>
      </c>
      <c r="E5" s="28">
        <v>5</v>
      </c>
      <c r="F5" s="38">
        <v>181</v>
      </c>
      <c r="G5" s="27">
        <v>197</v>
      </c>
      <c r="H5" s="80">
        <v>231</v>
      </c>
      <c r="I5" s="80">
        <v>228</v>
      </c>
      <c r="J5" s="38">
        <v>197</v>
      </c>
      <c r="K5" s="80">
        <v>257</v>
      </c>
      <c r="L5" s="39">
        <f t="shared" si="0"/>
        <v>1291</v>
      </c>
      <c r="M5" s="40">
        <f t="shared" si="1"/>
        <v>1321</v>
      </c>
      <c r="N5" s="21">
        <f t="shared" si="2"/>
        <v>215.16666666666666</v>
      </c>
      <c r="O5" s="43">
        <f t="shared" si="3"/>
        <v>196</v>
      </c>
      <c r="P5" s="41">
        <f t="shared" si="4"/>
        <v>257</v>
      </c>
    </row>
    <row r="6" spans="1:16" s="2" customFormat="1" ht="20.25" customHeight="1">
      <c r="A6" s="28">
        <v>3</v>
      </c>
      <c r="B6" s="37" t="s">
        <v>128</v>
      </c>
      <c r="C6" s="76">
        <v>1</v>
      </c>
      <c r="D6" s="24" t="s">
        <v>18</v>
      </c>
      <c r="E6" s="28"/>
      <c r="F6" s="38">
        <v>193</v>
      </c>
      <c r="G6" s="80">
        <v>224</v>
      </c>
      <c r="H6" s="27">
        <v>199</v>
      </c>
      <c r="I6" s="80">
        <v>247</v>
      </c>
      <c r="J6" s="78">
        <v>202</v>
      </c>
      <c r="K6" s="80">
        <v>249</v>
      </c>
      <c r="L6" s="39">
        <f t="shared" si="0"/>
        <v>1314</v>
      </c>
      <c r="M6" s="40">
        <f t="shared" si="1"/>
        <v>1314</v>
      </c>
      <c r="N6" s="21">
        <f t="shared" si="2"/>
        <v>219</v>
      </c>
      <c r="O6" s="43">
        <f t="shared" si="3"/>
        <v>189</v>
      </c>
      <c r="P6" s="41">
        <f t="shared" si="4"/>
        <v>249</v>
      </c>
    </row>
    <row r="7" spans="1:16" s="2" customFormat="1" ht="20.25" customHeight="1">
      <c r="A7" s="28">
        <v>4</v>
      </c>
      <c r="B7" s="37" t="s">
        <v>138</v>
      </c>
      <c r="C7" s="76">
        <v>1</v>
      </c>
      <c r="D7" s="24" t="s">
        <v>60</v>
      </c>
      <c r="E7" s="28"/>
      <c r="F7" s="78">
        <v>207</v>
      </c>
      <c r="G7" s="80">
        <v>235</v>
      </c>
      <c r="H7" s="80">
        <v>236</v>
      </c>
      <c r="I7" s="27">
        <v>173</v>
      </c>
      <c r="J7" s="78">
        <v>214</v>
      </c>
      <c r="K7" s="80">
        <v>224</v>
      </c>
      <c r="L7" s="39">
        <f t="shared" si="0"/>
        <v>1289</v>
      </c>
      <c r="M7" s="40">
        <f t="shared" si="1"/>
        <v>1289</v>
      </c>
      <c r="N7" s="21">
        <f t="shared" si="2"/>
        <v>214.83333333333334</v>
      </c>
      <c r="O7" s="43">
        <f t="shared" si="3"/>
        <v>164</v>
      </c>
      <c r="P7" s="41">
        <f t="shared" si="4"/>
        <v>236</v>
      </c>
    </row>
    <row r="8" spans="1:16" s="23" customFormat="1" ht="20.25" customHeight="1">
      <c r="A8" s="28">
        <v>5</v>
      </c>
      <c r="B8" s="37" t="s">
        <v>130</v>
      </c>
      <c r="C8" s="76">
        <v>1</v>
      </c>
      <c r="D8" s="24" t="s">
        <v>51</v>
      </c>
      <c r="E8" s="28">
        <v>5</v>
      </c>
      <c r="F8" s="78">
        <v>203</v>
      </c>
      <c r="G8" s="27">
        <v>184</v>
      </c>
      <c r="H8" s="27">
        <v>171</v>
      </c>
      <c r="I8" s="80">
        <v>232</v>
      </c>
      <c r="J8" s="78">
        <v>221</v>
      </c>
      <c r="K8" s="80">
        <v>206</v>
      </c>
      <c r="L8" s="39">
        <f t="shared" si="0"/>
        <v>1217</v>
      </c>
      <c r="M8" s="40">
        <f t="shared" si="1"/>
        <v>1247</v>
      </c>
      <c r="N8" s="21">
        <f t="shared" si="2"/>
        <v>202.83333333333334</v>
      </c>
      <c r="O8" s="43">
        <f t="shared" si="3"/>
        <v>122</v>
      </c>
      <c r="P8" s="41">
        <f t="shared" si="4"/>
        <v>232</v>
      </c>
    </row>
    <row r="9" spans="1:16" s="23" customFormat="1" ht="20.25" customHeight="1">
      <c r="A9" s="46">
        <v>6</v>
      </c>
      <c r="B9" s="37" t="s">
        <v>139</v>
      </c>
      <c r="C9" s="76">
        <v>1</v>
      </c>
      <c r="D9" s="24" t="s">
        <v>19</v>
      </c>
      <c r="E9" s="28"/>
      <c r="F9" s="78">
        <v>225</v>
      </c>
      <c r="G9" s="27">
        <v>180</v>
      </c>
      <c r="H9" s="27">
        <v>178</v>
      </c>
      <c r="I9" s="80">
        <v>213</v>
      </c>
      <c r="J9" s="78">
        <v>218</v>
      </c>
      <c r="K9" s="27">
        <v>190</v>
      </c>
      <c r="L9" s="39">
        <f t="shared" si="0"/>
        <v>1204</v>
      </c>
      <c r="M9" s="40">
        <f t="shared" si="1"/>
        <v>1204</v>
      </c>
      <c r="N9" s="21">
        <f t="shared" si="2"/>
        <v>200.66666666666666</v>
      </c>
      <c r="O9" s="43">
        <f t="shared" si="3"/>
        <v>79</v>
      </c>
      <c r="P9" s="41">
        <f t="shared" si="4"/>
        <v>225</v>
      </c>
    </row>
    <row r="10" spans="1:16" s="2" customFormat="1" ht="20.25" customHeight="1">
      <c r="A10" s="46">
        <v>7</v>
      </c>
      <c r="B10" s="37" t="s">
        <v>123</v>
      </c>
      <c r="C10" s="76">
        <v>1</v>
      </c>
      <c r="D10" s="24" t="s">
        <v>109</v>
      </c>
      <c r="E10" s="28"/>
      <c r="F10" s="78">
        <v>203</v>
      </c>
      <c r="G10" s="80">
        <v>203</v>
      </c>
      <c r="H10" s="27">
        <v>162</v>
      </c>
      <c r="I10" s="27">
        <v>164</v>
      </c>
      <c r="J10" s="38">
        <v>183</v>
      </c>
      <c r="K10" s="80">
        <v>226</v>
      </c>
      <c r="L10" s="39">
        <f t="shared" si="0"/>
        <v>1141</v>
      </c>
      <c r="M10" s="40">
        <f t="shared" si="1"/>
        <v>1141</v>
      </c>
      <c r="N10" s="21">
        <f t="shared" si="2"/>
        <v>190.16666666666666</v>
      </c>
      <c r="O10" s="43">
        <f t="shared" si="3"/>
        <v>16</v>
      </c>
      <c r="P10" s="41">
        <f t="shared" si="4"/>
        <v>226</v>
      </c>
    </row>
    <row r="11" spans="1:16" s="2" customFormat="1" ht="20.25" customHeight="1">
      <c r="A11" s="46">
        <v>8</v>
      </c>
      <c r="B11" s="37" t="s">
        <v>137</v>
      </c>
      <c r="C11" s="76">
        <v>1</v>
      </c>
      <c r="D11" s="24" t="s">
        <v>36</v>
      </c>
      <c r="E11" s="28"/>
      <c r="F11" s="78">
        <v>215</v>
      </c>
      <c r="G11" s="80">
        <v>226</v>
      </c>
      <c r="H11" s="27">
        <v>154</v>
      </c>
      <c r="I11" s="80">
        <v>254</v>
      </c>
      <c r="J11" s="38">
        <v>118</v>
      </c>
      <c r="K11" s="27">
        <v>171</v>
      </c>
      <c r="L11" s="39">
        <f t="shared" si="0"/>
        <v>1138</v>
      </c>
      <c r="M11" s="40">
        <f t="shared" si="1"/>
        <v>1138</v>
      </c>
      <c r="N11" s="21">
        <f t="shared" si="2"/>
        <v>189.66666666666666</v>
      </c>
      <c r="O11" s="43">
        <f t="shared" si="3"/>
        <v>13</v>
      </c>
      <c r="P11" s="41">
        <f t="shared" si="4"/>
        <v>254</v>
      </c>
    </row>
    <row r="12" spans="1:16" s="2" customFormat="1" ht="20.25" customHeight="1">
      <c r="A12" s="46">
        <v>9</v>
      </c>
      <c r="B12" s="37" t="s">
        <v>135</v>
      </c>
      <c r="C12" s="76">
        <v>1</v>
      </c>
      <c r="D12" s="24" t="s">
        <v>5</v>
      </c>
      <c r="E12" s="28"/>
      <c r="F12" s="38">
        <v>168</v>
      </c>
      <c r="G12" s="27">
        <v>171</v>
      </c>
      <c r="H12" s="80">
        <v>235</v>
      </c>
      <c r="I12" s="80">
        <v>220</v>
      </c>
      <c r="J12" s="38">
        <v>151</v>
      </c>
      <c r="K12" s="27">
        <v>184</v>
      </c>
      <c r="L12" s="39">
        <f t="shared" si="0"/>
        <v>1129</v>
      </c>
      <c r="M12" s="40">
        <f t="shared" si="1"/>
        <v>1129</v>
      </c>
      <c r="N12" s="21">
        <f t="shared" si="2"/>
        <v>188.16666666666666</v>
      </c>
      <c r="O12" s="43">
        <f t="shared" si="3"/>
        <v>4</v>
      </c>
      <c r="P12" s="41">
        <f t="shared" si="4"/>
        <v>235</v>
      </c>
    </row>
    <row r="13" spans="1:16" s="2" customFormat="1" ht="20.25" customHeight="1">
      <c r="A13" s="46">
        <v>10</v>
      </c>
      <c r="B13" s="37" t="s">
        <v>134</v>
      </c>
      <c r="C13" s="76">
        <v>1</v>
      </c>
      <c r="D13" s="24" t="s">
        <v>106</v>
      </c>
      <c r="E13" s="28">
        <v>5</v>
      </c>
      <c r="F13" s="38">
        <v>192</v>
      </c>
      <c r="G13" s="80">
        <v>212</v>
      </c>
      <c r="H13" s="27">
        <v>194</v>
      </c>
      <c r="I13" s="27">
        <v>137</v>
      </c>
      <c r="J13" s="38">
        <v>172</v>
      </c>
      <c r="K13" s="27">
        <v>188</v>
      </c>
      <c r="L13" s="39">
        <f t="shared" si="0"/>
        <v>1095</v>
      </c>
      <c r="M13" s="40">
        <f t="shared" si="1"/>
        <v>1125</v>
      </c>
      <c r="N13" s="21">
        <f t="shared" si="2"/>
        <v>182.5</v>
      </c>
      <c r="O13" s="43">
        <f t="shared" si="3"/>
        <v>0</v>
      </c>
      <c r="P13" s="41">
        <f t="shared" si="4"/>
        <v>212</v>
      </c>
    </row>
    <row r="14" spans="1:16" s="2" customFormat="1" ht="20.25" customHeight="1">
      <c r="A14" s="28">
        <v>11</v>
      </c>
      <c r="B14" s="37" t="s">
        <v>132</v>
      </c>
      <c r="C14" s="76">
        <v>1</v>
      </c>
      <c r="D14" s="24" t="s">
        <v>56</v>
      </c>
      <c r="E14" s="28"/>
      <c r="F14" s="38">
        <v>180</v>
      </c>
      <c r="G14" s="80">
        <v>234</v>
      </c>
      <c r="H14" s="27">
        <v>191</v>
      </c>
      <c r="I14" s="27">
        <v>170</v>
      </c>
      <c r="J14" s="38">
        <v>183</v>
      </c>
      <c r="K14" s="27">
        <v>157</v>
      </c>
      <c r="L14" s="39">
        <f t="shared" si="0"/>
        <v>1115</v>
      </c>
      <c r="M14" s="40">
        <f t="shared" si="1"/>
        <v>1115</v>
      </c>
      <c r="N14" s="21">
        <f t="shared" si="2"/>
        <v>185.83333333333334</v>
      </c>
      <c r="O14" s="43">
        <f t="shared" si="3"/>
        <v>-10</v>
      </c>
      <c r="P14" s="41">
        <f t="shared" si="4"/>
        <v>234</v>
      </c>
    </row>
    <row r="15" spans="1:16" s="2" customFormat="1" ht="20.25" customHeight="1">
      <c r="A15" s="47">
        <v>12</v>
      </c>
      <c r="B15" s="37" t="s">
        <v>131</v>
      </c>
      <c r="C15" s="76">
        <v>1</v>
      </c>
      <c r="D15" s="24" t="s">
        <v>14</v>
      </c>
      <c r="E15" s="28"/>
      <c r="F15" s="38">
        <v>187</v>
      </c>
      <c r="G15" s="27">
        <v>181</v>
      </c>
      <c r="H15" s="27">
        <v>187</v>
      </c>
      <c r="I15" s="27">
        <v>179</v>
      </c>
      <c r="J15" s="38">
        <v>172</v>
      </c>
      <c r="K15" s="27">
        <v>184</v>
      </c>
      <c r="L15" s="39">
        <f t="shared" si="0"/>
        <v>1090</v>
      </c>
      <c r="M15" s="40">
        <f t="shared" si="1"/>
        <v>1090</v>
      </c>
      <c r="N15" s="21">
        <f t="shared" si="2"/>
        <v>181.66666666666666</v>
      </c>
      <c r="O15" s="43">
        <f t="shared" si="3"/>
        <v>-35</v>
      </c>
      <c r="P15" s="41">
        <f t="shared" si="4"/>
        <v>187</v>
      </c>
    </row>
    <row r="16" spans="1:16" s="2" customFormat="1" ht="20.25" customHeight="1">
      <c r="A16" s="48">
        <v>13</v>
      </c>
      <c r="B16" s="17" t="s">
        <v>127</v>
      </c>
      <c r="C16" s="76">
        <v>1</v>
      </c>
      <c r="D16" s="24" t="s">
        <v>99</v>
      </c>
      <c r="E16" s="12"/>
      <c r="F16" s="25">
        <v>169</v>
      </c>
      <c r="G16" s="81">
        <v>231</v>
      </c>
      <c r="H16" s="26">
        <v>122</v>
      </c>
      <c r="I16" s="26">
        <v>187</v>
      </c>
      <c r="J16" s="79">
        <v>204</v>
      </c>
      <c r="K16" s="26">
        <v>129</v>
      </c>
      <c r="L16" s="18">
        <f t="shared" si="0"/>
        <v>1042</v>
      </c>
      <c r="M16" s="19">
        <f t="shared" si="1"/>
        <v>1042</v>
      </c>
      <c r="N16" s="22">
        <f t="shared" si="2"/>
        <v>173.66666666666666</v>
      </c>
      <c r="O16" s="44">
        <f t="shared" si="3"/>
        <v>-83</v>
      </c>
      <c r="P16" s="20">
        <f t="shared" si="4"/>
        <v>231</v>
      </c>
    </row>
    <row r="17" spans="1:16" s="2" customFormat="1" ht="20.25" customHeight="1">
      <c r="A17" s="28">
        <v>14</v>
      </c>
      <c r="B17" s="17" t="s">
        <v>129</v>
      </c>
      <c r="C17" s="76">
        <v>1</v>
      </c>
      <c r="D17" s="24" t="s">
        <v>9</v>
      </c>
      <c r="E17" s="12"/>
      <c r="F17" s="25">
        <v>172</v>
      </c>
      <c r="G17" s="26">
        <v>193</v>
      </c>
      <c r="H17" s="26">
        <v>157</v>
      </c>
      <c r="I17" s="26">
        <v>169</v>
      </c>
      <c r="J17" s="25">
        <v>179</v>
      </c>
      <c r="K17" s="26">
        <v>167</v>
      </c>
      <c r="L17" s="18">
        <f t="shared" si="0"/>
        <v>1037</v>
      </c>
      <c r="M17" s="19">
        <f t="shared" si="1"/>
        <v>1037</v>
      </c>
      <c r="N17" s="21">
        <f t="shared" si="2"/>
        <v>172.83333333333334</v>
      </c>
      <c r="O17" s="43">
        <f t="shared" si="3"/>
        <v>-88</v>
      </c>
      <c r="P17" s="20">
        <f t="shared" si="4"/>
        <v>193</v>
      </c>
    </row>
    <row r="18" spans="1:16" s="2" customFormat="1" ht="20.25" customHeight="1">
      <c r="A18" s="47">
        <v>15</v>
      </c>
      <c r="B18" s="17" t="s">
        <v>124</v>
      </c>
      <c r="C18" s="76">
        <v>1</v>
      </c>
      <c r="D18" s="24" t="s">
        <v>12</v>
      </c>
      <c r="E18" s="12">
        <v>5</v>
      </c>
      <c r="F18" s="25">
        <v>161</v>
      </c>
      <c r="G18" s="26">
        <v>153</v>
      </c>
      <c r="H18" s="26">
        <v>178</v>
      </c>
      <c r="I18" s="26">
        <v>179</v>
      </c>
      <c r="J18" s="25">
        <v>192</v>
      </c>
      <c r="K18" s="26">
        <v>134</v>
      </c>
      <c r="L18" s="18">
        <f t="shared" si="0"/>
        <v>997</v>
      </c>
      <c r="M18" s="19">
        <f t="shared" si="1"/>
        <v>1027</v>
      </c>
      <c r="N18" s="21">
        <f t="shared" si="2"/>
        <v>166.16666666666666</v>
      </c>
      <c r="O18" s="43">
        <f t="shared" si="3"/>
        <v>-98</v>
      </c>
      <c r="P18" s="20">
        <f t="shared" si="4"/>
        <v>192</v>
      </c>
    </row>
    <row r="19" spans="1:16" s="1" customFormat="1" ht="20.25" customHeight="1">
      <c r="A19" s="48">
        <v>16</v>
      </c>
      <c r="B19" s="17" t="s">
        <v>133</v>
      </c>
      <c r="C19" s="76">
        <v>1</v>
      </c>
      <c r="D19" s="24" t="s">
        <v>13</v>
      </c>
      <c r="E19" s="12"/>
      <c r="F19" s="25">
        <v>165</v>
      </c>
      <c r="G19" s="26">
        <v>153</v>
      </c>
      <c r="H19" s="26">
        <v>168</v>
      </c>
      <c r="I19" s="26">
        <v>174</v>
      </c>
      <c r="J19" s="25">
        <v>156</v>
      </c>
      <c r="K19" s="26">
        <v>174</v>
      </c>
      <c r="L19" s="18">
        <f t="shared" si="0"/>
        <v>990</v>
      </c>
      <c r="M19" s="19">
        <f t="shared" si="1"/>
        <v>990</v>
      </c>
      <c r="N19" s="21">
        <f t="shared" si="2"/>
        <v>165</v>
      </c>
      <c r="O19" s="43">
        <f t="shared" si="3"/>
        <v>-135</v>
      </c>
      <c r="P19" s="20">
        <f t="shared" si="4"/>
        <v>174</v>
      </c>
    </row>
    <row r="20" spans="1:16" s="1" customFormat="1" ht="20.25" customHeight="1">
      <c r="A20" s="48">
        <v>17</v>
      </c>
      <c r="B20" s="17" t="s">
        <v>140</v>
      </c>
      <c r="C20" s="76">
        <v>1</v>
      </c>
      <c r="D20" s="24" t="s">
        <v>3</v>
      </c>
      <c r="E20" s="12"/>
      <c r="F20" s="25">
        <v>175</v>
      </c>
      <c r="G20" s="26">
        <v>167</v>
      </c>
      <c r="H20" s="81">
        <v>209</v>
      </c>
      <c r="I20" s="26">
        <v>138</v>
      </c>
      <c r="J20" s="25">
        <v>142</v>
      </c>
      <c r="K20" s="26">
        <v>104</v>
      </c>
      <c r="L20" s="18">
        <f t="shared" si="0"/>
        <v>935</v>
      </c>
      <c r="M20" s="19">
        <f t="shared" si="1"/>
        <v>935</v>
      </c>
      <c r="N20" s="21">
        <f t="shared" si="2"/>
        <v>155.83333333333334</v>
      </c>
      <c r="O20" s="43">
        <f t="shared" si="3"/>
        <v>-190</v>
      </c>
      <c r="P20" s="20">
        <f t="shared" si="4"/>
        <v>209</v>
      </c>
    </row>
    <row r="21" spans="1:16" s="1" customFormat="1" ht="20.25" customHeight="1">
      <c r="A21" s="48">
        <v>18</v>
      </c>
      <c r="B21" s="17" t="s">
        <v>141</v>
      </c>
      <c r="C21" s="76">
        <v>1</v>
      </c>
      <c r="D21" s="24" t="s">
        <v>47</v>
      </c>
      <c r="E21" s="12"/>
      <c r="F21" s="25">
        <v>170</v>
      </c>
      <c r="G21" s="26">
        <v>129</v>
      </c>
      <c r="H21" s="26">
        <v>137</v>
      </c>
      <c r="I21" s="26">
        <v>189</v>
      </c>
      <c r="J21" s="25">
        <v>157</v>
      </c>
      <c r="K21" s="26">
        <v>136</v>
      </c>
      <c r="L21" s="18">
        <f t="shared" si="0"/>
        <v>918</v>
      </c>
      <c r="M21" s="19">
        <f t="shared" si="1"/>
        <v>918</v>
      </c>
      <c r="N21" s="21">
        <f t="shared" si="2"/>
        <v>153</v>
      </c>
      <c r="O21" s="43">
        <f t="shared" si="3"/>
        <v>-207</v>
      </c>
      <c r="P21" s="20">
        <f t="shared" si="4"/>
        <v>189</v>
      </c>
    </row>
    <row r="24" ht="15"/>
    <row r="25" ht="15"/>
    <row r="26" ht="15"/>
    <row r="27" ht="15"/>
  </sheetData>
  <sheetProtection selectLockedCells="1" selectUnlockedCells="1"/>
  <printOptions verticalCentered="1"/>
  <pageMargins left="0.44" right="0.14" top="0.18" bottom="0.51" header="0.12" footer="0.45"/>
  <pageSetup fitToHeight="2" fitToWidth="1" horizontalDpi="300" verticalDpi="3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>
    <tabColor indexed="51"/>
    <pageSetUpPr fitToPage="1"/>
  </sheetPr>
  <dimension ref="A2:P25"/>
  <sheetViews>
    <sheetView zoomScale="75" zoomScaleNormal="75" zoomScaleSheetLayoutView="75" workbookViewId="0" topLeftCell="A1">
      <selection activeCell="E20" sqref="E20"/>
    </sheetView>
  </sheetViews>
  <sheetFormatPr defaultColWidth="9.140625" defaultRowHeight="12.75"/>
  <cols>
    <col min="1" max="1" width="4.28125" style="3" customWidth="1"/>
    <col min="2" max="2" width="10.28125" style="6" customWidth="1"/>
    <col min="3" max="3" width="3.00390625" style="3" customWidth="1"/>
    <col min="4" max="4" width="38.7109375" style="5" customWidth="1"/>
    <col min="5" max="5" width="3.57421875" style="4" customWidth="1"/>
    <col min="6" max="7" width="6.57421875" style="3" customWidth="1"/>
    <col min="8" max="11" width="6.57421875" style="7" customWidth="1"/>
    <col min="12" max="12" width="8.57421875" style="8" customWidth="1"/>
    <col min="13" max="13" width="14.28125" style="7" customWidth="1"/>
    <col min="14" max="14" width="8.57421875" style="10" customWidth="1"/>
    <col min="15" max="15" width="6.7109375" style="14" customWidth="1"/>
    <col min="16" max="16" width="6.7109375" style="9" customWidth="1"/>
  </cols>
  <sheetData>
    <row r="1" ht="70.5" customHeight="1"/>
    <row r="2" spans="1:16" ht="20.25">
      <c r="A2" s="11" t="s">
        <v>142</v>
      </c>
      <c r="C2" s="11"/>
      <c r="F2" s="13"/>
      <c r="P2" s="16">
        <f>MAX(F4:K20)</f>
        <v>280</v>
      </c>
    </row>
    <row r="3" spans="1:16" s="2" customFormat="1" ht="62.25" thickBot="1">
      <c r="A3" s="72" t="s">
        <v>121</v>
      </c>
      <c r="B3" s="72" t="s">
        <v>120</v>
      </c>
      <c r="C3" s="72" t="s">
        <v>27</v>
      </c>
      <c r="D3" s="73" t="s">
        <v>22</v>
      </c>
      <c r="E3" s="72" t="s">
        <v>25</v>
      </c>
      <c r="F3" s="73" t="s">
        <v>15</v>
      </c>
      <c r="G3" s="73" t="s">
        <v>16</v>
      </c>
      <c r="H3" s="73" t="s">
        <v>23</v>
      </c>
      <c r="I3" s="73" t="s">
        <v>24</v>
      </c>
      <c r="J3" s="73" t="s">
        <v>118</v>
      </c>
      <c r="K3" s="73" t="s">
        <v>119</v>
      </c>
      <c r="L3" s="73" t="s">
        <v>20</v>
      </c>
      <c r="M3" s="74" t="s">
        <v>29</v>
      </c>
      <c r="N3" s="75" t="s">
        <v>28</v>
      </c>
      <c r="O3" s="73" t="s">
        <v>21</v>
      </c>
      <c r="P3" s="73" t="s">
        <v>17</v>
      </c>
    </row>
    <row r="4" spans="1:16" s="2" customFormat="1" ht="20.25" customHeight="1">
      <c r="A4" s="45">
        <v>1</v>
      </c>
      <c r="B4" s="31" t="s">
        <v>129</v>
      </c>
      <c r="C4" s="76">
        <v>2</v>
      </c>
      <c r="D4" s="15" t="s">
        <v>71</v>
      </c>
      <c r="E4" s="30"/>
      <c r="F4" s="32">
        <v>216</v>
      </c>
      <c r="G4" s="29">
        <v>280</v>
      </c>
      <c r="H4" s="29">
        <v>216</v>
      </c>
      <c r="I4" s="29">
        <v>247</v>
      </c>
      <c r="J4" s="32">
        <v>232</v>
      </c>
      <c r="K4" s="29">
        <v>215</v>
      </c>
      <c r="L4" s="33">
        <f aca="true" t="shared" si="0" ref="L4:L25">SUM(F4:K4)</f>
        <v>1406</v>
      </c>
      <c r="M4" s="34">
        <f aca="true" t="shared" si="1" ref="M4:M25">COUNT(F4:K4)*E4+L4</f>
        <v>1406</v>
      </c>
      <c r="N4" s="36">
        <f aca="true" t="shared" si="2" ref="N4:N25">IF(L4,AVERAGE(F4:K4),0)</f>
        <v>234.33333333333334</v>
      </c>
      <c r="O4" s="42">
        <f aca="true" t="shared" si="3" ref="O4:O25">M4-$M$13</f>
        <v>200</v>
      </c>
      <c r="P4" s="35">
        <f aca="true" t="shared" si="4" ref="P4:P25">MAX(F4:K4)</f>
        <v>280</v>
      </c>
    </row>
    <row r="5" spans="1:16" s="2" customFormat="1" ht="20.25" customHeight="1">
      <c r="A5" s="46">
        <v>2</v>
      </c>
      <c r="B5" s="37" t="s">
        <v>137</v>
      </c>
      <c r="C5" s="76">
        <v>2</v>
      </c>
      <c r="D5" s="24" t="s">
        <v>87</v>
      </c>
      <c r="E5" s="28"/>
      <c r="F5" s="38">
        <v>258</v>
      </c>
      <c r="G5" s="27">
        <v>192</v>
      </c>
      <c r="H5" s="27">
        <v>159</v>
      </c>
      <c r="I5" s="27">
        <v>236</v>
      </c>
      <c r="J5" s="38">
        <v>197</v>
      </c>
      <c r="K5" s="27">
        <v>267</v>
      </c>
      <c r="L5" s="39">
        <f t="shared" si="0"/>
        <v>1309</v>
      </c>
      <c r="M5" s="40">
        <f t="shared" si="1"/>
        <v>1309</v>
      </c>
      <c r="N5" s="21">
        <f t="shared" si="2"/>
        <v>218.16666666666666</v>
      </c>
      <c r="O5" s="43">
        <f t="shared" si="3"/>
        <v>103</v>
      </c>
      <c r="P5" s="41">
        <f t="shared" si="4"/>
        <v>267</v>
      </c>
    </row>
    <row r="6" spans="1:16" s="2" customFormat="1" ht="20.25" customHeight="1">
      <c r="A6" s="28">
        <v>3</v>
      </c>
      <c r="B6" s="37" t="s">
        <v>130</v>
      </c>
      <c r="C6" s="76">
        <v>2</v>
      </c>
      <c r="D6" s="24" t="s">
        <v>97</v>
      </c>
      <c r="E6" s="28">
        <v>5</v>
      </c>
      <c r="F6" s="38">
        <v>183</v>
      </c>
      <c r="G6" s="27">
        <v>224</v>
      </c>
      <c r="H6" s="27">
        <v>209</v>
      </c>
      <c r="I6" s="27">
        <v>227</v>
      </c>
      <c r="J6" s="38">
        <v>210</v>
      </c>
      <c r="K6" s="27">
        <v>210</v>
      </c>
      <c r="L6" s="39">
        <f t="shared" si="0"/>
        <v>1263</v>
      </c>
      <c r="M6" s="40">
        <f t="shared" si="1"/>
        <v>1293</v>
      </c>
      <c r="N6" s="21">
        <f t="shared" si="2"/>
        <v>210.5</v>
      </c>
      <c r="O6" s="43">
        <f t="shared" si="3"/>
        <v>87</v>
      </c>
      <c r="P6" s="41">
        <f t="shared" si="4"/>
        <v>227</v>
      </c>
    </row>
    <row r="7" spans="1:16" s="2" customFormat="1" ht="20.25" customHeight="1">
      <c r="A7" s="45">
        <v>4</v>
      </c>
      <c r="B7" s="37" t="s">
        <v>132</v>
      </c>
      <c r="C7" s="76">
        <v>2</v>
      </c>
      <c r="D7" s="24" t="s">
        <v>63</v>
      </c>
      <c r="E7" s="28"/>
      <c r="F7" s="38">
        <v>194</v>
      </c>
      <c r="G7" s="27">
        <v>195</v>
      </c>
      <c r="H7" s="27">
        <v>196</v>
      </c>
      <c r="I7" s="27">
        <v>278</v>
      </c>
      <c r="J7" s="38">
        <v>201</v>
      </c>
      <c r="K7" s="27">
        <v>224</v>
      </c>
      <c r="L7" s="39">
        <f t="shared" si="0"/>
        <v>1288</v>
      </c>
      <c r="M7" s="40">
        <f t="shared" si="1"/>
        <v>1288</v>
      </c>
      <c r="N7" s="21">
        <f t="shared" si="2"/>
        <v>214.66666666666666</v>
      </c>
      <c r="O7" s="43">
        <f t="shared" si="3"/>
        <v>82</v>
      </c>
      <c r="P7" s="41">
        <f t="shared" si="4"/>
        <v>278</v>
      </c>
    </row>
    <row r="8" spans="1:16" s="23" customFormat="1" ht="20.25" customHeight="1">
      <c r="A8" s="46">
        <v>5</v>
      </c>
      <c r="B8" s="37" t="s">
        <v>134</v>
      </c>
      <c r="C8" s="76">
        <v>2</v>
      </c>
      <c r="D8" s="24" t="s">
        <v>68</v>
      </c>
      <c r="E8" s="28"/>
      <c r="F8" s="38">
        <v>184</v>
      </c>
      <c r="G8" s="27">
        <v>193</v>
      </c>
      <c r="H8" s="27">
        <v>197</v>
      </c>
      <c r="I8" s="27">
        <v>235</v>
      </c>
      <c r="J8" s="38">
        <v>258</v>
      </c>
      <c r="K8" s="27">
        <v>213</v>
      </c>
      <c r="L8" s="39">
        <f t="shared" si="0"/>
        <v>1280</v>
      </c>
      <c r="M8" s="40">
        <f t="shared" si="1"/>
        <v>1280</v>
      </c>
      <c r="N8" s="21">
        <f t="shared" si="2"/>
        <v>213.33333333333334</v>
      </c>
      <c r="O8" s="43">
        <f t="shared" si="3"/>
        <v>74</v>
      </c>
      <c r="P8" s="41">
        <f t="shared" si="4"/>
        <v>258</v>
      </c>
    </row>
    <row r="9" spans="1:16" s="23" customFormat="1" ht="20.25" customHeight="1">
      <c r="A9" s="28">
        <v>6</v>
      </c>
      <c r="B9" s="37" t="s">
        <v>125</v>
      </c>
      <c r="C9" s="76">
        <v>2</v>
      </c>
      <c r="D9" s="24" t="s">
        <v>54</v>
      </c>
      <c r="E9" s="28">
        <v>5</v>
      </c>
      <c r="F9" s="38">
        <v>208</v>
      </c>
      <c r="G9" s="27">
        <v>182</v>
      </c>
      <c r="H9" s="27">
        <v>213</v>
      </c>
      <c r="I9" s="27">
        <v>206</v>
      </c>
      <c r="J9" s="38">
        <v>194</v>
      </c>
      <c r="K9" s="27">
        <v>209</v>
      </c>
      <c r="L9" s="39">
        <f t="shared" si="0"/>
        <v>1212</v>
      </c>
      <c r="M9" s="40">
        <f t="shared" si="1"/>
        <v>1242</v>
      </c>
      <c r="N9" s="21">
        <f t="shared" si="2"/>
        <v>202</v>
      </c>
      <c r="O9" s="43">
        <f t="shared" si="3"/>
        <v>36</v>
      </c>
      <c r="P9" s="41">
        <f t="shared" si="4"/>
        <v>213</v>
      </c>
    </row>
    <row r="10" spans="1:16" s="2" customFormat="1" ht="20.25" customHeight="1">
      <c r="A10" s="45">
        <v>7</v>
      </c>
      <c r="B10" s="37" t="s">
        <v>147</v>
      </c>
      <c r="C10" s="76">
        <v>2</v>
      </c>
      <c r="D10" s="24" t="s">
        <v>86</v>
      </c>
      <c r="E10" s="28"/>
      <c r="F10" s="38">
        <v>189</v>
      </c>
      <c r="G10" s="27">
        <v>217</v>
      </c>
      <c r="H10" s="27">
        <v>199</v>
      </c>
      <c r="I10" s="27">
        <v>224</v>
      </c>
      <c r="J10" s="38">
        <v>182</v>
      </c>
      <c r="K10" s="27">
        <v>224</v>
      </c>
      <c r="L10" s="39">
        <f t="shared" si="0"/>
        <v>1235</v>
      </c>
      <c r="M10" s="40">
        <f t="shared" si="1"/>
        <v>1235</v>
      </c>
      <c r="N10" s="21">
        <f t="shared" si="2"/>
        <v>205.83333333333334</v>
      </c>
      <c r="O10" s="43">
        <f t="shared" si="3"/>
        <v>29</v>
      </c>
      <c r="P10" s="41">
        <f t="shared" si="4"/>
        <v>224</v>
      </c>
    </row>
    <row r="11" spans="1:16" s="2" customFormat="1" ht="20.25" customHeight="1">
      <c r="A11" s="46">
        <v>8</v>
      </c>
      <c r="B11" s="37" t="s">
        <v>146</v>
      </c>
      <c r="C11" s="76">
        <v>2</v>
      </c>
      <c r="D11" s="24" t="s">
        <v>74</v>
      </c>
      <c r="E11" s="28"/>
      <c r="F11" s="38">
        <v>200</v>
      </c>
      <c r="G11" s="27">
        <v>200</v>
      </c>
      <c r="H11" s="27">
        <v>268</v>
      </c>
      <c r="I11" s="27">
        <v>186</v>
      </c>
      <c r="J11" s="38">
        <v>200</v>
      </c>
      <c r="K11" s="27">
        <v>168</v>
      </c>
      <c r="L11" s="39">
        <f t="shared" si="0"/>
        <v>1222</v>
      </c>
      <c r="M11" s="40">
        <f t="shared" si="1"/>
        <v>1222</v>
      </c>
      <c r="N11" s="21">
        <f t="shared" si="2"/>
        <v>203.66666666666666</v>
      </c>
      <c r="O11" s="43">
        <f t="shared" si="3"/>
        <v>16</v>
      </c>
      <c r="P11" s="41">
        <f t="shared" si="4"/>
        <v>268</v>
      </c>
    </row>
    <row r="12" spans="1:16" s="2" customFormat="1" ht="20.25" customHeight="1">
      <c r="A12" s="28">
        <v>9</v>
      </c>
      <c r="B12" s="37" t="s">
        <v>126</v>
      </c>
      <c r="C12" s="76">
        <v>2</v>
      </c>
      <c r="D12" s="24" t="s">
        <v>144</v>
      </c>
      <c r="E12" s="28"/>
      <c r="F12" s="38">
        <v>193</v>
      </c>
      <c r="G12" s="27">
        <v>202</v>
      </c>
      <c r="H12" s="27">
        <v>173</v>
      </c>
      <c r="I12" s="27">
        <v>227</v>
      </c>
      <c r="J12" s="38">
        <v>179</v>
      </c>
      <c r="K12" s="27">
        <v>233</v>
      </c>
      <c r="L12" s="39">
        <f t="shared" si="0"/>
        <v>1207</v>
      </c>
      <c r="M12" s="40">
        <f t="shared" si="1"/>
        <v>1207</v>
      </c>
      <c r="N12" s="21">
        <f t="shared" si="2"/>
        <v>201.16666666666666</v>
      </c>
      <c r="O12" s="43">
        <f t="shared" si="3"/>
        <v>1</v>
      </c>
      <c r="P12" s="41">
        <f t="shared" si="4"/>
        <v>233</v>
      </c>
    </row>
    <row r="13" spans="1:16" s="2" customFormat="1" ht="20.25" customHeight="1">
      <c r="A13" s="45">
        <v>10</v>
      </c>
      <c r="B13" s="37" t="s">
        <v>128</v>
      </c>
      <c r="C13" s="76">
        <v>2</v>
      </c>
      <c r="D13" s="24" t="s">
        <v>45</v>
      </c>
      <c r="E13" s="28"/>
      <c r="F13" s="38">
        <v>198</v>
      </c>
      <c r="G13" s="27">
        <v>229</v>
      </c>
      <c r="H13" s="27">
        <v>161</v>
      </c>
      <c r="I13" s="27">
        <v>189</v>
      </c>
      <c r="J13" s="38">
        <v>200</v>
      </c>
      <c r="K13" s="27">
        <v>229</v>
      </c>
      <c r="L13" s="39">
        <f t="shared" si="0"/>
        <v>1206</v>
      </c>
      <c r="M13" s="40">
        <f t="shared" si="1"/>
        <v>1206</v>
      </c>
      <c r="N13" s="21">
        <f t="shared" si="2"/>
        <v>201</v>
      </c>
      <c r="O13" s="43">
        <f t="shared" si="3"/>
        <v>0</v>
      </c>
      <c r="P13" s="41">
        <f t="shared" si="4"/>
        <v>229</v>
      </c>
    </row>
    <row r="14" spans="1:16" s="2" customFormat="1" ht="20.25" customHeight="1">
      <c r="A14" s="46">
        <v>11</v>
      </c>
      <c r="B14" s="37" t="s">
        <v>127</v>
      </c>
      <c r="C14" s="76">
        <v>2</v>
      </c>
      <c r="D14" s="24" t="s">
        <v>4</v>
      </c>
      <c r="E14" s="28"/>
      <c r="F14" s="38">
        <v>227</v>
      </c>
      <c r="G14" s="27">
        <v>210</v>
      </c>
      <c r="H14" s="27">
        <v>187</v>
      </c>
      <c r="I14" s="27">
        <v>127</v>
      </c>
      <c r="J14" s="38">
        <v>224</v>
      </c>
      <c r="K14" s="27">
        <v>225</v>
      </c>
      <c r="L14" s="39">
        <f t="shared" si="0"/>
        <v>1200</v>
      </c>
      <c r="M14" s="40">
        <f t="shared" si="1"/>
        <v>1200</v>
      </c>
      <c r="N14" s="21">
        <f t="shared" si="2"/>
        <v>200</v>
      </c>
      <c r="O14" s="43">
        <f t="shared" si="3"/>
        <v>-6</v>
      </c>
      <c r="P14" s="41">
        <f t="shared" si="4"/>
        <v>227</v>
      </c>
    </row>
    <row r="15" spans="1:16" s="2" customFormat="1" ht="20.25" customHeight="1">
      <c r="A15" s="28">
        <v>12</v>
      </c>
      <c r="B15" s="37" t="s">
        <v>135</v>
      </c>
      <c r="C15" s="76">
        <v>2</v>
      </c>
      <c r="D15" s="24" t="s">
        <v>50</v>
      </c>
      <c r="E15" s="28"/>
      <c r="F15" s="38">
        <v>237</v>
      </c>
      <c r="G15" s="27">
        <v>203</v>
      </c>
      <c r="H15" s="27">
        <v>197</v>
      </c>
      <c r="I15" s="27">
        <v>185</v>
      </c>
      <c r="J15" s="38">
        <v>200</v>
      </c>
      <c r="K15" s="27">
        <v>168</v>
      </c>
      <c r="L15" s="39">
        <f t="shared" si="0"/>
        <v>1190</v>
      </c>
      <c r="M15" s="40">
        <f t="shared" si="1"/>
        <v>1190</v>
      </c>
      <c r="N15" s="21">
        <f t="shared" si="2"/>
        <v>198.33333333333334</v>
      </c>
      <c r="O15" s="43">
        <f t="shared" si="3"/>
        <v>-16</v>
      </c>
      <c r="P15" s="41">
        <f t="shared" si="4"/>
        <v>237</v>
      </c>
    </row>
    <row r="16" spans="1:16" s="2" customFormat="1" ht="20.25" customHeight="1">
      <c r="A16" s="45">
        <v>13</v>
      </c>
      <c r="B16" s="17" t="s">
        <v>145</v>
      </c>
      <c r="C16" s="76">
        <v>2</v>
      </c>
      <c r="D16" s="24" t="s">
        <v>42</v>
      </c>
      <c r="E16" s="12"/>
      <c r="F16" s="25">
        <v>199</v>
      </c>
      <c r="G16" s="26">
        <v>237</v>
      </c>
      <c r="H16" s="26">
        <v>215</v>
      </c>
      <c r="I16" s="26">
        <v>159</v>
      </c>
      <c r="J16" s="25">
        <v>184</v>
      </c>
      <c r="K16" s="26">
        <v>187</v>
      </c>
      <c r="L16" s="18">
        <f t="shared" si="0"/>
        <v>1181</v>
      </c>
      <c r="M16" s="19">
        <f t="shared" si="1"/>
        <v>1181</v>
      </c>
      <c r="N16" s="22">
        <f t="shared" si="2"/>
        <v>196.83333333333334</v>
      </c>
      <c r="O16" s="44">
        <f t="shared" si="3"/>
        <v>-25</v>
      </c>
      <c r="P16" s="20">
        <f t="shared" si="4"/>
        <v>237</v>
      </c>
    </row>
    <row r="17" spans="1:16" s="2" customFormat="1" ht="20.25" customHeight="1">
      <c r="A17" s="46">
        <v>14</v>
      </c>
      <c r="B17" s="17" t="s">
        <v>123</v>
      </c>
      <c r="C17" s="76">
        <v>2</v>
      </c>
      <c r="D17" s="24" t="s">
        <v>51</v>
      </c>
      <c r="E17" s="12">
        <v>5</v>
      </c>
      <c r="F17" s="25">
        <v>213</v>
      </c>
      <c r="G17" s="26">
        <v>216</v>
      </c>
      <c r="H17" s="26">
        <v>216</v>
      </c>
      <c r="I17" s="26">
        <v>136</v>
      </c>
      <c r="J17" s="25">
        <v>157</v>
      </c>
      <c r="K17" s="26">
        <v>208</v>
      </c>
      <c r="L17" s="18">
        <f t="shared" si="0"/>
        <v>1146</v>
      </c>
      <c r="M17" s="19">
        <f t="shared" si="1"/>
        <v>1176</v>
      </c>
      <c r="N17" s="21">
        <f t="shared" si="2"/>
        <v>191</v>
      </c>
      <c r="O17" s="43">
        <f t="shared" si="3"/>
        <v>-30</v>
      </c>
      <c r="P17" s="20">
        <f t="shared" si="4"/>
        <v>216</v>
      </c>
    </row>
    <row r="18" spans="1:16" s="2" customFormat="1" ht="20.25" customHeight="1">
      <c r="A18" s="28">
        <v>15</v>
      </c>
      <c r="B18" s="17" t="s">
        <v>141</v>
      </c>
      <c r="C18" s="76">
        <v>2</v>
      </c>
      <c r="D18" s="24" t="s">
        <v>7</v>
      </c>
      <c r="E18" s="12">
        <v>5</v>
      </c>
      <c r="F18" s="25">
        <v>204</v>
      </c>
      <c r="G18" s="26">
        <v>225</v>
      </c>
      <c r="H18" s="26">
        <v>182</v>
      </c>
      <c r="I18" s="26">
        <v>151</v>
      </c>
      <c r="J18" s="25">
        <v>137</v>
      </c>
      <c r="K18" s="26">
        <v>190</v>
      </c>
      <c r="L18" s="18">
        <f t="shared" si="0"/>
        <v>1089</v>
      </c>
      <c r="M18" s="19">
        <f t="shared" si="1"/>
        <v>1119</v>
      </c>
      <c r="N18" s="21">
        <f t="shared" si="2"/>
        <v>181.5</v>
      </c>
      <c r="O18" s="43">
        <f t="shared" si="3"/>
        <v>-87</v>
      </c>
      <c r="P18" s="20">
        <f t="shared" si="4"/>
        <v>225</v>
      </c>
    </row>
    <row r="19" spans="1:16" s="1" customFormat="1" ht="20.25" customHeight="1">
      <c r="A19" s="45">
        <v>16</v>
      </c>
      <c r="B19" s="17" t="s">
        <v>124</v>
      </c>
      <c r="C19" s="76">
        <v>2</v>
      </c>
      <c r="D19" s="24" t="s">
        <v>99</v>
      </c>
      <c r="E19" s="12"/>
      <c r="F19" s="25">
        <v>193</v>
      </c>
      <c r="G19" s="26">
        <v>157</v>
      </c>
      <c r="H19" s="26">
        <v>167</v>
      </c>
      <c r="I19" s="26">
        <v>177</v>
      </c>
      <c r="J19" s="25">
        <v>223</v>
      </c>
      <c r="K19" s="26">
        <v>179</v>
      </c>
      <c r="L19" s="18">
        <f t="shared" si="0"/>
        <v>1096</v>
      </c>
      <c r="M19" s="19">
        <f t="shared" si="1"/>
        <v>1096</v>
      </c>
      <c r="N19" s="21">
        <f t="shared" si="2"/>
        <v>182.66666666666666</v>
      </c>
      <c r="O19" s="43">
        <f t="shared" si="3"/>
        <v>-110</v>
      </c>
      <c r="P19" s="20">
        <f t="shared" si="4"/>
        <v>223</v>
      </c>
    </row>
    <row r="20" spans="1:16" s="1" customFormat="1" ht="20.25" customHeight="1">
      <c r="A20" s="46">
        <v>17</v>
      </c>
      <c r="B20" s="17" t="s">
        <v>131</v>
      </c>
      <c r="C20" s="76">
        <v>2</v>
      </c>
      <c r="D20" s="24" t="s">
        <v>88</v>
      </c>
      <c r="E20" s="12"/>
      <c r="F20" s="25">
        <v>165</v>
      </c>
      <c r="G20" s="26">
        <v>198</v>
      </c>
      <c r="H20" s="26">
        <v>172</v>
      </c>
      <c r="I20" s="26">
        <v>159</v>
      </c>
      <c r="J20" s="25">
        <v>190</v>
      </c>
      <c r="K20" s="26">
        <v>193</v>
      </c>
      <c r="L20" s="18">
        <f t="shared" si="0"/>
        <v>1077</v>
      </c>
      <c r="M20" s="19">
        <f t="shared" si="1"/>
        <v>1077</v>
      </c>
      <c r="N20" s="21">
        <f t="shared" si="2"/>
        <v>179.5</v>
      </c>
      <c r="O20" s="43">
        <f t="shared" si="3"/>
        <v>-129</v>
      </c>
      <c r="P20" s="20">
        <f t="shared" si="4"/>
        <v>198</v>
      </c>
    </row>
    <row r="21" spans="1:16" s="1" customFormat="1" ht="20.25" customHeight="1">
      <c r="A21" s="28">
        <v>18</v>
      </c>
      <c r="B21" s="17" t="s">
        <v>139</v>
      </c>
      <c r="C21" s="76">
        <v>2</v>
      </c>
      <c r="D21" s="24" t="s">
        <v>90</v>
      </c>
      <c r="E21" s="12"/>
      <c r="F21" s="25">
        <v>162</v>
      </c>
      <c r="G21" s="26">
        <v>171</v>
      </c>
      <c r="H21" s="26">
        <v>160</v>
      </c>
      <c r="I21" s="26">
        <v>163</v>
      </c>
      <c r="J21" s="25">
        <v>211</v>
      </c>
      <c r="K21" s="26">
        <v>195</v>
      </c>
      <c r="L21" s="18">
        <f t="shared" si="0"/>
        <v>1062</v>
      </c>
      <c r="M21" s="19">
        <f t="shared" si="1"/>
        <v>1062</v>
      </c>
      <c r="N21" s="21">
        <f t="shared" si="2"/>
        <v>177</v>
      </c>
      <c r="O21" s="43">
        <f t="shared" si="3"/>
        <v>-144</v>
      </c>
      <c r="P21" s="20">
        <f t="shared" si="4"/>
        <v>211</v>
      </c>
    </row>
    <row r="22" spans="1:16" s="1" customFormat="1" ht="20.25" customHeight="1">
      <c r="A22" s="45">
        <v>19</v>
      </c>
      <c r="B22" s="17" t="s">
        <v>138</v>
      </c>
      <c r="C22" s="76">
        <v>2</v>
      </c>
      <c r="D22" s="24" t="s">
        <v>93</v>
      </c>
      <c r="E22" s="12"/>
      <c r="F22" s="25">
        <v>117</v>
      </c>
      <c r="G22" s="26">
        <v>165</v>
      </c>
      <c r="H22" s="26">
        <v>157</v>
      </c>
      <c r="I22" s="26">
        <v>162</v>
      </c>
      <c r="J22" s="25">
        <v>202</v>
      </c>
      <c r="K22" s="26">
        <v>237</v>
      </c>
      <c r="L22" s="18">
        <f t="shared" si="0"/>
        <v>1040</v>
      </c>
      <c r="M22" s="19">
        <f t="shared" si="1"/>
        <v>1040</v>
      </c>
      <c r="N22" s="21">
        <f t="shared" si="2"/>
        <v>173.33333333333334</v>
      </c>
      <c r="O22" s="43">
        <f t="shared" si="3"/>
        <v>-166</v>
      </c>
      <c r="P22" s="20">
        <f t="shared" si="4"/>
        <v>237</v>
      </c>
    </row>
    <row r="23" spans="1:16" s="1" customFormat="1" ht="20.25" customHeight="1">
      <c r="A23" s="46">
        <v>20</v>
      </c>
      <c r="B23" s="17" t="s">
        <v>136</v>
      </c>
      <c r="C23" s="76">
        <v>2</v>
      </c>
      <c r="D23" s="24" t="s">
        <v>8</v>
      </c>
      <c r="E23" s="12">
        <v>5</v>
      </c>
      <c r="F23" s="25">
        <v>184</v>
      </c>
      <c r="G23" s="26">
        <v>179</v>
      </c>
      <c r="H23" s="26">
        <v>149</v>
      </c>
      <c r="I23" s="26">
        <v>178</v>
      </c>
      <c r="J23" s="25">
        <v>146</v>
      </c>
      <c r="K23" s="26">
        <v>171</v>
      </c>
      <c r="L23" s="18">
        <f t="shared" si="0"/>
        <v>1007</v>
      </c>
      <c r="M23" s="19">
        <f t="shared" si="1"/>
        <v>1037</v>
      </c>
      <c r="N23" s="21">
        <f t="shared" si="2"/>
        <v>167.83333333333334</v>
      </c>
      <c r="O23" s="43">
        <f t="shared" si="3"/>
        <v>-169</v>
      </c>
      <c r="P23" s="20">
        <f t="shared" si="4"/>
        <v>184</v>
      </c>
    </row>
    <row r="24" spans="1:16" s="1" customFormat="1" ht="20.25" customHeight="1">
      <c r="A24" s="28">
        <v>21</v>
      </c>
      <c r="B24" s="17" t="s">
        <v>133</v>
      </c>
      <c r="C24" s="76">
        <v>2</v>
      </c>
      <c r="D24" s="24" t="s">
        <v>3</v>
      </c>
      <c r="E24" s="12"/>
      <c r="F24" s="25">
        <v>139</v>
      </c>
      <c r="G24" s="26">
        <v>169</v>
      </c>
      <c r="H24" s="26">
        <v>179</v>
      </c>
      <c r="I24" s="26">
        <v>190</v>
      </c>
      <c r="J24" s="25">
        <v>151</v>
      </c>
      <c r="K24" s="26">
        <v>190</v>
      </c>
      <c r="L24" s="18">
        <f t="shared" si="0"/>
        <v>1018</v>
      </c>
      <c r="M24" s="19">
        <f t="shared" si="1"/>
        <v>1018</v>
      </c>
      <c r="N24" s="21">
        <f t="shared" si="2"/>
        <v>169.66666666666666</v>
      </c>
      <c r="O24" s="43">
        <f t="shared" si="3"/>
        <v>-188</v>
      </c>
      <c r="P24" s="20">
        <f t="shared" si="4"/>
        <v>190</v>
      </c>
    </row>
    <row r="25" spans="1:16" s="1" customFormat="1" ht="20.25" customHeight="1">
      <c r="A25" s="45">
        <v>22</v>
      </c>
      <c r="B25" s="17" t="s">
        <v>140</v>
      </c>
      <c r="C25" s="76">
        <v>2</v>
      </c>
      <c r="D25" s="24" t="s">
        <v>72</v>
      </c>
      <c r="E25" s="12">
        <v>5</v>
      </c>
      <c r="F25" s="25">
        <v>150</v>
      </c>
      <c r="G25" s="26">
        <v>152</v>
      </c>
      <c r="H25" s="26">
        <v>144</v>
      </c>
      <c r="I25" s="26">
        <v>145</v>
      </c>
      <c r="J25" s="25">
        <v>128</v>
      </c>
      <c r="K25" s="26">
        <v>128</v>
      </c>
      <c r="L25" s="18">
        <f t="shared" si="0"/>
        <v>847</v>
      </c>
      <c r="M25" s="19">
        <f t="shared" si="1"/>
        <v>877</v>
      </c>
      <c r="N25" s="21">
        <f t="shared" si="2"/>
        <v>141.16666666666666</v>
      </c>
      <c r="O25" s="43">
        <f t="shared" si="3"/>
        <v>-329</v>
      </c>
      <c r="P25" s="20">
        <f t="shared" si="4"/>
        <v>152</v>
      </c>
    </row>
    <row r="27" ht="15"/>
    <row r="28" ht="15"/>
    <row r="29" ht="15"/>
    <row r="30" ht="15"/>
    <row r="31" ht="15"/>
  </sheetData>
  <sheetProtection selectLockedCells="1" selectUnlockedCells="1"/>
  <printOptions verticalCentered="1"/>
  <pageMargins left="0.44" right="0.14" top="0.18" bottom="0.51" header="0.12" footer="0.45"/>
  <pageSetup fitToHeight="2" fitToWidth="1" horizontalDpi="300" verticalDpi="3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8">
    <tabColor indexed="51"/>
    <pageSetUpPr fitToPage="1"/>
  </sheetPr>
  <dimension ref="A2:P25"/>
  <sheetViews>
    <sheetView zoomScale="75" zoomScaleNormal="75" zoomScaleSheetLayoutView="75" workbookViewId="0" topLeftCell="A1">
      <selection activeCell="A4" sqref="A4"/>
    </sheetView>
  </sheetViews>
  <sheetFormatPr defaultColWidth="9.140625" defaultRowHeight="12.75"/>
  <cols>
    <col min="1" max="1" width="4.28125" style="3" customWidth="1"/>
    <col min="2" max="2" width="10.28125" style="6" customWidth="1"/>
    <col min="3" max="3" width="3.00390625" style="3" customWidth="1"/>
    <col min="4" max="4" width="38.7109375" style="5" bestFit="1" customWidth="1"/>
    <col min="5" max="5" width="3.57421875" style="4" customWidth="1"/>
    <col min="6" max="7" width="6.57421875" style="3" customWidth="1"/>
    <col min="8" max="11" width="6.57421875" style="7" customWidth="1"/>
    <col min="12" max="12" width="8.57421875" style="8" customWidth="1"/>
    <col min="13" max="13" width="14.28125" style="7" customWidth="1"/>
    <col min="14" max="14" width="8.57421875" style="10" customWidth="1"/>
    <col min="15" max="15" width="6.7109375" style="14" customWidth="1"/>
    <col min="16" max="16" width="6.7109375" style="9" customWidth="1"/>
  </cols>
  <sheetData>
    <row r="1" ht="70.5" customHeight="1"/>
    <row r="2" spans="1:16" ht="20.25">
      <c r="A2" s="11" t="s">
        <v>151</v>
      </c>
      <c r="C2" s="11"/>
      <c r="F2" s="13"/>
      <c r="P2" s="16">
        <f>MAX(F4:K20)</f>
        <v>248</v>
      </c>
    </row>
    <row r="3" spans="1:16" s="2" customFormat="1" ht="62.25" thickBot="1">
      <c r="A3" s="72" t="s">
        <v>121</v>
      </c>
      <c r="B3" s="72" t="s">
        <v>120</v>
      </c>
      <c r="C3" s="72" t="s">
        <v>27</v>
      </c>
      <c r="D3" s="73" t="s">
        <v>22</v>
      </c>
      <c r="E3" s="72" t="s">
        <v>25</v>
      </c>
      <c r="F3" s="73" t="s">
        <v>15</v>
      </c>
      <c r="G3" s="73" t="s">
        <v>16</v>
      </c>
      <c r="H3" s="73" t="s">
        <v>23</v>
      </c>
      <c r="I3" s="73" t="s">
        <v>24</v>
      </c>
      <c r="J3" s="73" t="s">
        <v>118</v>
      </c>
      <c r="K3" s="73" t="s">
        <v>119</v>
      </c>
      <c r="L3" s="73" t="s">
        <v>20</v>
      </c>
      <c r="M3" s="74" t="s">
        <v>29</v>
      </c>
      <c r="N3" s="75" t="s">
        <v>28</v>
      </c>
      <c r="O3" s="73" t="s">
        <v>21</v>
      </c>
      <c r="P3" s="73" t="s">
        <v>17</v>
      </c>
    </row>
    <row r="4" spans="1:16" s="2" customFormat="1" ht="20.25" customHeight="1">
      <c r="A4" s="45">
        <v>1</v>
      </c>
      <c r="B4" s="31" t="s">
        <v>127</v>
      </c>
      <c r="C4" s="76">
        <v>3</v>
      </c>
      <c r="D4" s="15" t="s">
        <v>10</v>
      </c>
      <c r="E4" s="30">
        <v>5</v>
      </c>
      <c r="F4" s="32">
        <v>198</v>
      </c>
      <c r="G4" s="29">
        <v>185</v>
      </c>
      <c r="H4" s="29">
        <v>203</v>
      </c>
      <c r="I4" s="29">
        <v>225</v>
      </c>
      <c r="J4" s="32">
        <v>248</v>
      </c>
      <c r="K4" s="29">
        <v>248</v>
      </c>
      <c r="L4" s="33">
        <f aca="true" t="shared" si="0" ref="L4:L25">SUM(F4:K4)</f>
        <v>1307</v>
      </c>
      <c r="M4" s="34">
        <f aca="true" t="shared" si="1" ref="M4:M25">COUNT(F4:K4)*E4+L4</f>
        <v>1337</v>
      </c>
      <c r="N4" s="36">
        <f aca="true" t="shared" si="2" ref="N4:N25">IF(L4,AVERAGE(F4:K4),0)</f>
        <v>217.83333333333334</v>
      </c>
      <c r="O4" s="42">
        <f aca="true" t="shared" si="3" ref="O4:O25">M4-$M$13</f>
        <v>142</v>
      </c>
      <c r="P4" s="35">
        <f aca="true" t="shared" si="4" ref="P4:P25">MAX(F4:K4)</f>
        <v>248</v>
      </c>
    </row>
    <row r="5" spans="1:16" s="2" customFormat="1" ht="20.25" customHeight="1">
      <c r="A5" s="46">
        <v>2</v>
      </c>
      <c r="B5" s="37" t="s">
        <v>139</v>
      </c>
      <c r="C5" s="76">
        <v>3</v>
      </c>
      <c r="D5" s="24" t="s">
        <v>26</v>
      </c>
      <c r="E5" s="28">
        <v>5</v>
      </c>
      <c r="F5" s="38">
        <v>211</v>
      </c>
      <c r="G5" s="27">
        <v>212</v>
      </c>
      <c r="H5" s="27">
        <v>205</v>
      </c>
      <c r="I5" s="27">
        <v>205</v>
      </c>
      <c r="J5" s="38">
        <v>191</v>
      </c>
      <c r="K5" s="27">
        <v>244</v>
      </c>
      <c r="L5" s="39">
        <f t="shared" si="0"/>
        <v>1268</v>
      </c>
      <c r="M5" s="40">
        <f t="shared" si="1"/>
        <v>1298</v>
      </c>
      <c r="N5" s="21">
        <f t="shared" si="2"/>
        <v>211.33333333333334</v>
      </c>
      <c r="O5" s="43">
        <f t="shared" si="3"/>
        <v>103</v>
      </c>
      <c r="P5" s="41">
        <f t="shared" si="4"/>
        <v>244</v>
      </c>
    </row>
    <row r="6" spans="1:16" s="2" customFormat="1" ht="20.25" customHeight="1">
      <c r="A6" s="28">
        <v>3</v>
      </c>
      <c r="B6" s="37" t="s">
        <v>147</v>
      </c>
      <c r="C6" s="76">
        <v>3</v>
      </c>
      <c r="D6" s="24" t="s">
        <v>65</v>
      </c>
      <c r="E6" s="28"/>
      <c r="F6" s="38">
        <v>221</v>
      </c>
      <c r="G6" s="27">
        <v>208</v>
      </c>
      <c r="H6" s="27">
        <v>244</v>
      </c>
      <c r="I6" s="27">
        <v>218</v>
      </c>
      <c r="J6" s="38">
        <v>148</v>
      </c>
      <c r="K6" s="27">
        <v>225</v>
      </c>
      <c r="L6" s="39">
        <f t="shared" si="0"/>
        <v>1264</v>
      </c>
      <c r="M6" s="40">
        <f t="shared" si="1"/>
        <v>1264</v>
      </c>
      <c r="N6" s="21">
        <f t="shared" si="2"/>
        <v>210.66666666666666</v>
      </c>
      <c r="O6" s="43">
        <f t="shared" si="3"/>
        <v>69</v>
      </c>
      <c r="P6" s="41">
        <f t="shared" si="4"/>
        <v>244</v>
      </c>
    </row>
    <row r="7" spans="1:16" s="2" customFormat="1" ht="20.25" customHeight="1">
      <c r="A7" s="45">
        <v>4</v>
      </c>
      <c r="B7" s="37" t="s">
        <v>126</v>
      </c>
      <c r="C7" s="76">
        <v>3</v>
      </c>
      <c r="D7" s="24" t="s">
        <v>71</v>
      </c>
      <c r="E7" s="28"/>
      <c r="F7" s="38">
        <v>213</v>
      </c>
      <c r="G7" s="27">
        <v>213</v>
      </c>
      <c r="H7" s="27">
        <v>187</v>
      </c>
      <c r="I7" s="27">
        <v>208</v>
      </c>
      <c r="J7" s="38">
        <v>204</v>
      </c>
      <c r="K7" s="27">
        <v>215</v>
      </c>
      <c r="L7" s="39">
        <f t="shared" si="0"/>
        <v>1240</v>
      </c>
      <c r="M7" s="40">
        <f t="shared" si="1"/>
        <v>1240</v>
      </c>
      <c r="N7" s="21">
        <f t="shared" si="2"/>
        <v>206.66666666666666</v>
      </c>
      <c r="O7" s="43">
        <f t="shared" si="3"/>
        <v>45</v>
      </c>
      <c r="P7" s="41">
        <f t="shared" si="4"/>
        <v>215</v>
      </c>
    </row>
    <row r="8" spans="1:16" s="23" customFormat="1" ht="20.25" customHeight="1">
      <c r="A8" s="46">
        <v>5</v>
      </c>
      <c r="B8" s="37" t="s">
        <v>124</v>
      </c>
      <c r="C8" s="76">
        <v>3</v>
      </c>
      <c r="D8" s="24" t="s">
        <v>149</v>
      </c>
      <c r="E8" s="28"/>
      <c r="F8" s="38">
        <v>228</v>
      </c>
      <c r="G8" s="27">
        <v>232</v>
      </c>
      <c r="H8" s="27">
        <v>173</v>
      </c>
      <c r="I8" s="27">
        <v>215</v>
      </c>
      <c r="J8" s="38">
        <v>182</v>
      </c>
      <c r="K8" s="27">
        <v>204</v>
      </c>
      <c r="L8" s="39">
        <f t="shared" si="0"/>
        <v>1234</v>
      </c>
      <c r="M8" s="40">
        <f t="shared" si="1"/>
        <v>1234</v>
      </c>
      <c r="N8" s="21">
        <f t="shared" si="2"/>
        <v>205.66666666666666</v>
      </c>
      <c r="O8" s="43">
        <f t="shared" si="3"/>
        <v>39</v>
      </c>
      <c r="P8" s="41">
        <f t="shared" si="4"/>
        <v>232</v>
      </c>
    </row>
    <row r="9" spans="1:16" s="23" customFormat="1" ht="20.25" customHeight="1">
      <c r="A9" s="28">
        <v>6</v>
      </c>
      <c r="B9" s="37" t="s">
        <v>130</v>
      </c>
      <c r="C9" s="76">
        <v>3</v>
      </c>
      <c r="D9" s="24" t="s">
        <v>112</v>
      </c>
      <c r="E9" s="28"/>
      <c r="F9" s="38">
        <v>220</v>
      </c>
      <c r="G9" s="27">
        <v>248</v>
      </c>
      <c r="H9" s="27">
        <v>193</v>
      </c>
      <c r="I9" s="27">
        <v>191</v>
      </c>
      <c r="J9" s="38">
        <v>200</v>
      </c>
      <c r="K9" s="27">
        <v>180</v>
      </c>
      <c r="L9" s="39">
        <f t="shared" si="0"/>
        <v>1232</v>
      </c>
      <c r="M9" s="40">
        <f t="shared" si="1"/>
        <v>1232</v>
      </c>
      <c r="N9" s="21">
        <f t="shared" si="2"/>
        <v>205.33333333333334</v>
      </c>
      <c r="O9" s="43">
        <f t="shared" si="3"/>
        <v>37</v>
      </c>
      <c r="P9" s="41">
        <f t="shared" si="4"/>
        <v>248</v>
      </c>
    </row>
    <row r="10" spans="1:16" s="2" customFormat="1" ht="20.25" customHeight="1">
      <c r="A10" s="45">
        <v>7</v>
      </c>
      <c r="B10" s="37" t="s">
        <v>134</v>
      </c>
      <c r="C10" s="76">
        <v>3</v>
      </c>
      <c r="D10" s="24" t="s">
        <v>80</v>
      </c>
      <c r="E10" s="28">
        <v>5</v>
      </c>
      <c r="F10" s="38">
        <v>176</v>
      </c>
      <c r="G10" s="27">
        <v>225</v>
      </c>
      <c r="H10" s="27">
        <v>207</v>
      </c>
      <c r="I10" s="27">
        <v>212</v>
      </c>
      <c r="J10" s="38">
        <v>150</v>
      </c>
      <c r="K10" s="27">
        <v>218</v>
      </c>
      <c r="L10" s="39">
        <f t="shared" si="0"/>
        <v>1188</v>
      </c>
      <c r="M10" s="40">
        <f t="shared" si="1"/>
        <v>1218</v>
      </c>
      <c r="N10" s="21">
        <f t="shared" si="2"/>
        <v>198</v>
      </c>
      <c r="O10" s="43">
        <f t="shared" si="3"/>
        <v>23</v>
      </c>
      <c r="P10" s="41">
        <f t="shared" si="4"/>
        <v>225</v>
      </c>
    </row>
    <row r="11" spans="1:16" s="2" customFormat="1" ht="20.25" customHeight="1">
      <c r="A11" s="46">
        <v>8</v>
      </c>
      <c r="B11" s="37" t="s">
        <v>138</v>
      </c>
      <c r="C11" s="76">
        <v>3</v>
      </c>
      <c r="D11" s="24" t="s">
        <v>114</v>
      </c>
      <c r="E11" s="28">
        <v>5</v>
      </c>
      <c r="F11" s="38">
        <v>236</v>
      </c>
      <c r="G11" s="27">
        <v>234</v>
      </c>
      <c r="H11" s="27">
        <v>156</v>
      </c>
      <c r="I11" s="27">
        <v>170</v>
      </c>
      <c r="J11" s="38">
        <v>245</v>
      </c>
      <c r="K11" s="27">
        <v>140</v>
      </c>
      <c r="L11" s="39">
        <f t="shared" si="0"/>
        <v>1181</v>
      </c>
      <c r="M11" s="40">
        <f t="shared" si="1"/>
        <v>1211</v>
      </c>
      <c r="N11" s="21">
        <f t="shared" si="2"/>
        <v>196.83333333333334</v>
      </c>
      <c r="O11" s="43">
        <f t="shared" si="3"/>
        <v>16</v>
      </c>
      <c r="P11" s="41">
        <f t="shared" si="4"/>
        <v>245</v>
      </c>
    </row>
    <row r="12" spans="1:16" s="2" customFormat="1" ht="20.25" customHeight="1">
      <c r="A12" s="28">
        <v>9</v>
      </c>
      <c r="B12" s="37" t="s">
        <v>129</v>
      </c>
      <c r="C12" s="76">
        <v>3</v>
      </c>
      <c r="D12" s="24" t="s">
        <v>68</v>
      </c>
      <c r="E12" s="28"/>
      <c r="F12" s="38">
        <v>177</v>
      </c>
      <c r="G12" s="27">
        <v>167</v>
      </c>
      <c r="H12" s="27">
        <v>236</v>
      </c>
      <c r="I12" s="27">
        <v>210</v>
      </c>
      <c r="J12" s="38">
        <v>225</v>
      </c>
      <c r="K12" s="27">
        <v>185</v>
      </c>
      <c r="L12" s="39">
        <f t="shared" si="0"/>
        <v>1200</v>
      </c>
      <c r="M12" s="40">
        <f t="shared" si="1"/>
        <v>1200</v>
      </c>
      <c r="N12" s="21">
        <f t="shared" si="2"/>
        <v>200</v>
      </c>
      <c r="O12" s="43">
        <f t="shared" si="3"/>
        <v>5</v>
      </c>
      <c r="P12" s="41">
        <f t="shared" si="4"/>
        <v>236</v>
      </c>
    </row>
    <row r="13" spans="1:16" s="2" customFormat="1" ht="20.25" customHeight="1">
      <c r="A13" s="45">
        <v>10</v>
      </c>
      <c r="B13" s="37" t="s">
        <v>137</v>
      </c>
      <c r="C13" s="76">
        <v>3</v>
      </c>
      <c r="D13" s="24" t="s">
        <v>57</v>
      </c>
      <c r="E13" s="28">
        <v>8</v>
      </c>
      <c r="F13" s="38">
        <v>174</v>
      </c>
      <c r="G13" s="27">
        <v>198</v>
      </c>
      <c r="H13" s="27">
        <v>181</v>
      </c>
      <c r="I13" s="27">
        <v>173</v>
      </c>
      <c r="J13" s="38">
        <v>183</v>
      </c>
      <c r="K13" s="27">
        <v>238</v>
      </c>
      <c r="L13" s="39">
        <f t="shared" si="0"/>
        <v>1147</v>
      </c>
      <c r="M13" s="40">
        <f t="shared" si="1"/>
        <v>1195</v>
      </c>
      <c r="N13" s="21">
        <f t="shared" si="2"/>
        <v>191.16666666666666</v>
      </c>
      <c r="O13" s="43">
        <f t="shared" si="3"/>
        <v>0</v>
      </c>
      <c r="P13" s="41">
        <f t="shared" si="4"/>
        <v>238</v>
      </c>
    </row>
    <row r="14" spans="1:16" s="2" customFormat="1" ht="20.25" customHeight="1">
      <c r="A14" s="46">
        <v>11</v>
      </c>
      <c r="B14" s="37" t="s">
        <v>140</v>
      </c>
      <c r="C14" s="76">
        <v>3</v>
      </c>
      <c r="D14" s="24" t="s">
        <v>150</v>
      </c>
      <c r="E14" s="28"/>
      <c r="F14" s="38">
        <v>169</v>
      </c>
      <c r="G14" s="27">
        <v>207</v>
      </c>
      <c r="H14" s="27">
        <v>194</v>
      </c>
      <c r="I14" s="27">
        <v>192</v>
      </c>
      <c r="J14" s="38">
        <v>184</v>
      </c>
      <c r="K14" s="27">
        <v>248</v>
      </c>
      <c r="L14" s="39">
        <f t="shared" si="0"/>
        <v>1194</v>
      </c>
      <c r="M14" s="40">
        <f t="shared" si="1"/>
        <v>1194</v>
      </c>
      <c r="N14" s="21">
        <f t="shared" si="2"/>
        <v>199</v>
      </c>
      <c r="O14" s="43">
        <f t="shared" si="3"/>
        <v>-1</v>
      </c>
      <c r="P14" s="41">
        <f t="shared" si="4"/>
        <v>248</v>
      </c>
    </row>
    <row r="15" spans="1:16" s="2" customFormat="1" ht="20.25" customHeight="1">
      <c r="A15" s="28">
        <v>12</v>
      </c>
      <c r="B15" s="37" t="s">
        <v>133</v>
      </c>
      <c r="C15" s="76">
        <v>3</v>
      </c>
      <c r="D15" s="24" t="s">
        <v>1</v>
      </c>
      <c r="E15" s="28"/>
      <c r="F15" s="38">
        <v>183</v>
      </c>
      <c r="G15" s="27">
        <v>210</v>
      </c>
      <c r="H15" s="27">
        <v>222</v>
      </c>
      <c r="I15" s="27">
        <v>227</v>
      </c>
      <c r="J15" s="38">
        <v>160</v>
      </c>
      <c r="K15" s="27">
        <v>178</v>
      </c>
      <c r="L15" s="39">
        <f t="shared" si="0"/>
        <v>1180</v>
      </c>
      <c r="M15" s="40">
        <f t="shared" si="1"/>
        <v>1180</v>
      </c>
      <c r="N15" s="21">
        <f t="shared" si="2"/>
        <v>196.66666666666666</v>
      </c>
      <c r="O15" s="43">
        <f t="shared" si="3"/>
        <v>-15</v>
      </c>
      <c r="P15" s="41">
        <f t="shared" si="4"/>
        <v>227</v>
      </c>
    </row>
    <row r="16" spans="1:16" s="2" customFormat="1" ht="20.25" customHeight="1">
      <c r="A16" s="45">
        <v>13</v>
      </c>
      <c r="B16" s="17" t="s">
        <v>123</v>
      </c>
      <c r="C16" s="76">
        <v>3</v>
      </c>
      <c r="D16" s="24" t="s">
        <v>95</v>
      </c>
      <c r="E16" s="12"/>
      <c r="F16" s="25">
        <v>164</v>
      </c>
      <c r="G16" s="26">
        <v>215</v>
      </c>
      <c r="H16" s="26">
        <v>189</v>
      </c>
      <c r="I16" s="26">
        <v>183</v>
      </c>
      <c r="J16" s="25">
        <v>188</v>
      </c>
      <c r="K16" s="26">
        <v>226</v>
      </c>
      <c r="L16" s="18">
        <f t="shared" si="0"/>
        <v>1165</v>
      </c>
      <c r="M16" s="19">
        <f t="shared" si="1"/>
        <v>1165</v>
      </c>
      <c r="N16" s="22">
        <f t="shared" si="2"/>
        <v>194.16666666666666</v>
      </c>
      <c r="O16" s="44">
        <f t="shared" si="3"/>
        <v>-30</v>
      </c>
      <c r="P16" s="20">
        <f t="shared" si="4"/>
        <v>226</v>
      </c>
    </row>
    <row r="17" spans="1:16" s="2" customFormat="1" ht="20.25" customHeight="1">
      <c r="A17" s="46">
        <v>14</v>
      </c>
      <c r="B17" s="17" t="s">
        <v>136</v>
      </c>
      <c r="C17" s="76">
        <v>3</v>
      </c>
      <c r="D17" s="24" t="s">
        <v>93</v>
      </c>
      <c r="E17" s="12"/>
      <c r="F17" s="25">
        <v>187</v>
      </c>
      <c r="G17" s="26">
        <v>216</v>
      </c>
      <c r="H17" s="26">
        <v>174</v>
      </c>
      <c r="I17" s="26">
        <v>173</v>
      </c>
      <c r="J17" s="25">
        <v>212</v>
      </c>
      <c r="K17" s="26">
        <v>192</v>
      </c>
      <c r="L17" s="18">
        <f t="shared" si="0"/>
        <v>1154</v>
      </c>
      <c r="M17" s="19">
        <f t="shared" si="1"/>
        <v>1154</v>
      </c>
      <c r="N17" s="21">
        <f t="shared" si="2"/>
        <v>192.33333333333334</v>
      </c>
      <c r="O17" s="43">
        <f t="shared" si="3"/>
        <v>-41</v>
      </c>
      <c r="P17" s="20">
        <f t="shared" si="4"/>
        <v>216</v>
      </c>
    </row>
    <row r="18" spans="1:16" s="2" customFormat="1" ht="20.25" customHeight="1">
      <c r="A18" s="28">
        <v>15</v>
      </c>
      <c r="B18" s="17" t="s">
        <v>141</v>
      </c>
      <c r="C18" s="76">
        <v>3</v>
      </c>
      <c r="D18" s="24" t="s">
        <v>111</v>
      </c>
      <c r="E18" s="12"/>
      <c r="F18" s="25">
        <v>245</v>
      </c>
      <c r="G18" s="26">
        <v>160</v>
      </c>
      <c r="H18" s="26">
        <v>135</v>
      </c>
      <c r="I18" s="26">
        <v>202</v>
      </c>
      <c r="J18" s="25">
        <v>178</v>
      </c>
      <c r="K18" s="26">
        <v>213</v>
      </c>
      <c r="L18" s="18">
        <f t="shared" si="0"/>
        <v>1133</v>
      </c>
      <c r="M18" s="19">
        <f t="shared" si="1"/>
        <v>1133</v>
      </c>
      <c r="N18" s="21">
        <f t="shared" si="2"/>
        <v>188.83333333333334</v>
      </c>
      <c r="O18" s="43">
        <f t="shared" si="3"/>
        <v>-62</v>
      </c>
      <c r="P18" s="20">
        <f t="shared" si="4"/>
        <v>245</v>
      </c>
    </row>
    <row r="19" spans="1:16" s="1" customFormat="1" ht="20.25" customHeight="1">
      <c r="A19" s="45">
        <v>16</v>
      </c>
      <c r="B19" s="17" t="s">
        <v>125</v>
      </c>
      <c r="C19" s="76">
        <v>3</v>
      </c>
      <c r="D19" s="24" t="s">
        <v>45</v>
      </c>
      <c r="E19" s="12"/>
      <c r="F19" s="25">
        <v>168</v>
      </c>
      <c r="G19" s="26">
        <v>202</v>
      </c>
      <c r="H19" s="26">
        <v>155</v>
      </c>
      <c r="I19" s="26">
        <v>185</v>
      </c>
      <c r="J19" s="25">
        <v>218</v>
      </c>
      <c r="K19" s="26">
        <v>188</v>
      </c>
      <c r="L19" s="18">
        <f t="shared" si="0"/>
        <v>1116</v>
      </c>
      <c r="M19" s="19">
        <f t="shared" si="1"/>
        <v>1116</v>
      </c>
      <c r="N19" s="21">
        <f t="shared" si="2"/>
        <v>186</v>
      </c>
      <c r="O19" s="43">
        <f t="shared" si="3"/>
        <v>-79</v>
      </c>
      <c r="P19" s="20">
        <f t="shared" si="4"/>
        <v>218</v>
      </c>
    </row>
    <row r="20" spans="1:16" s="1" customFormat="1" ht="20.25" customHeight="1">
      <c r="A20" s="46">
        <v>17</v>
      </c>
      <c r="B20" s="17" t="s">
        <v>135</v>
      </c>
      <c r="C20" s="76">
        <v>3</v>
      </c>
      <c r="D20" s="24" t="s">
        <v>14</v>
      </c>
      <c r="E20" s="12"/>
      <c r="F20" s="25">
        <v>160</v>
      </c>
      <c r="G20" s="26">
        <v>164</v>
      </c>
      <c r="H20" s="26">
        <v>170</v>
      </c>
      <c r="I20" s="26">
        <v>223</v>
      </c>
      <c r="J20" s="25">
        <v>196</v>
      </c>
      <c r="K20" s="26">
        <v>161</v>
      </c>
      <c r="L20" s="18">
        <f t="shared" si="0"/>
        <v>1074</v>
      </c>
      <c r="M20" s="19">
        <f t="shared" si="1"/>
        <v>1074</v>
      </c>
      <c r="N20" s="21">
        <f t="shared" si="2"/>
        <v>179</v>
      </c>
      <c r="O20" s="43">
        <f t="shared" si="3"/>
        <v>-121</v>
      </c>
      <c r="P20" s="20">
        <f t="shared" si="4"/>
        <v>223</v>
      </c>
    </row>
    <row r="21" spans="1:16" s="1" customFormat="1" ht="20.25" customHeight="1">
      <c r="A21" s="28">
        <v>18</v>
      </c>
      <c r="B21" s="17" t="s">
        <v>145</v>
      </c>
      <c r="C21" s="76">
        <v>3</v>
      </c>
      <c r="D21" s="24" t="s">
        <v>107</v>
      </c>
      <c r="E21" s="12"/>
      <c r="F21" s="25">
        <v>184</v>
      </c>
      <c r="G21" s="26">
        <v>169</v>
      </c>
      <c r="H21" s="26">
        <v>199</v>
      </c>
      <c r="I21" s="26">
        <v>161</v>
      </c>
      <c r="J21" s="25">
        <v>178</v>
      </c>
      <c r="K21" s="26">
        <v>168</v>
      </c>
      <c r="L21" s="18">
        <f t="shared" si="0"/>
        <v>1059</v>
      </c>
      <c r="M21" s="19">
        <f t="shared" si="1"/>
        <v>1059</v>
      </c>
      <c r="N21" s="21">
        <f t="shared" si="2"/>
        <v>176.5</v>
      </c>
      <c r="O21" s="43">
        <f t="shared" si="3"/>
        <v>-136</v>
      </c>
      <c r="P21" s="20">
        <f t="shared" si="4"/>
        <v>199</v>
      </c>
    </row>
    <row r="22" spans="1:16" s="1" customFormat="1" ht="20.25" customHeight="1">
      <c r="A22" s="45">
        <v>19</v>
      </c>
      <c r="B22" s="17" t="s">
        <v>131</v>
      </c>
      <c r="C22" s="76">
        <v>3</v>
      </c>
      <c r="D22" s="24" t="s">
        <v>74</v>
      </c>
      <c r="E22" s="12"/>
      <c r="F22" s="25">
        <v>160</v>
      </c>
      <c r="G22" s="26">
        <v>170</v>
      </c>
      <c r="H22" s="26">
        <v>166</v>
      </c>
      <c r="I22" s="26">
        <v>170</v>
      </c>
      <c r="J22" s="25">
        <v>169</v>
      </c>
      <c r="K22" s="26">
        <v>173</v>
      </c>
      <c r="L22" s="18">
        <f t="shared" si="0"/>
        <v>1008</v>
      </c>
      <c r="M22" s="19">
        <f t="shared" si="1"/>
        <v>1008</v>
      </c>
      <c r="N22" s="21">
        <f t="shared" si="2"/>
        <v>168</v>
      </c>
      <c r="O22" s="43">
        <f t="shared" si="3"/>
        <v>-187</v>
      </c>
      <c r="P22" s="20">
        <f t="shared" si="4"/>
        <v>173</v>
      </c>
    </row>
    <row r="23" spans="1:16" s="1" customFormat="1" ht="20.25" customHeight="1">
      <c r="A23" s="46">
        <v>20</v>
      </c>
      <c r="B23" s="17" t="s">
        <v>132</v>
      </c>
      <c r="C23" s="76">
        <v>3</v>
      </c>
      <c r="D23" s="24" t="s">
        <v>72</v>
      </c>
      <c r="E23" s="12">
        <v>5</v>
      </c>
      <c r="F23" s="25">
        <v>145</v>
      </c>
      <c r="G23" s="26">
        <v>169</v>
      </c>
      <c r="H23" s="26">
        <v>152</v>
      </c>
      <c r="I23" s="26">
        <v>151</v>
      </c>
      <c r="J23" s="25">
        <v>108</v>
      </c>
      <c r="K23" s="26">
        <v>137</v>
      </c>
      <c r="L23" s="18">
        <f t="shared" si="0"/>
        <v>862</v>
      </c>
      <c r="M23" s="19">
        <f t="shared" si="1"/>
        <v>892</v>
      </c>
      <c r="N23" s="21">
        <f t="shared" si="2"/>
        <v>143.66666666666666</v>
      </c>
      <c r="O23" s="43">
        <f t="shared" si="3"/>
        <v>-303</v>
      </c>
      <c r="P23" s="20">
        <f t="shared" si="4"/>
        <v>169</v>
      </c>
    </row>
    <row r="24" spans="1:16" s="1" customFormat="1" ht="20.25" customHeight="1">
      <c r="A24" s="28">
        <v>21</v>
      </c>
      <c r="B24" s="17" t="s">
        <v>128</v>
      </c>
      <c r="C24" s="76">
        <v>3</v>
      </c>
      <c r="D24" s="24" t="s">
        <v>78</v>
      </c>
      <c r="E24" s="12"/>
      <c r="F24" s="25">
        <v>129</v>
      </c>
      <c r="G24" s="26">
        <v>178</v>
      </c>
      <c r="H24" s="26">
        <v>170</v>
      </c>
      <c r="I24" s="26">
        <v>126</v>
      </c>
      <c r="J24" s="25">
        <v>141</v>
      </c>
      <c r="K24" s="26">
        <v>135</v>
      </c>
      <c r="L24" s="18">
        <f t="shared" si="0"/>
        <v>879</v>
      </c>
      <c r="M24" s="19">
        <f t="shared" si="1"/>
        <v>879</v>
      </c>
      <c r="N24" s="21">
        <f t="shared" si="2"/>
        <v>146.5</v>
      </c>
      <c r="O24" s="43">
        <f t="shared" si="3"/>
        <v>-316</v>
      </c>
      <c r="P24" s="20">
        <f t="shared" si="4"/>
        <v>178</v>
      </c>
    </row>
    <row r="25" spans="1:16" s="1" customFormat="1" ht="20.25" customHeight="1">
      <c r="A25" s="28">
        <v>22</v>
      </c>
      <c r="B25" s="17" t="s">
        <v>146</v>
      </c>
      <c r="C25" s="76">
        <v>3</v>
      </c>
      <c r="D25" s="24" t="s">
        <v>152</v>
      </c>
      <c r="E25" s="12"/>
      <c r="F25" s="25">
        <v>0</v>
      </c>
      <c r="G25" s="26">
        <v>0</v>
      </c>
      <c r="H25" s="26">
        <v>0</v>
      </c>
      <c r="I25" s="26">
        <v>0</v>
      </c>
      <c r="J25" s="25">
        <v>0</v>
      </c>
      <c r="K25" s="26">
        <v>0</v>
      </c>
      <c r="L25" s="18">
        <f t="shared" si="0"/>
        <v>0</v>
      </c>
      <c r="M25" s="19">
        <f t="shared" si="1"/>
        <v>0</v>
      </c>
      <c r="N25" s="21">
        <f t="shared" si="2"/>
        <v>0</v>
      </c>
      <c r="O25" s="43">
        <f t="shared" si="3"/>
        <v>-1195</v>
      </c>
      <c r="P25" s="20">
        <f t="shared" si="4"/>
        <v>0</v>
      </c>
    </row>
    <row r="27" ht="15"/>
    <row r="28" ht="15"/>
    <row r="29" ht="15"/>
    <row r="30" ht="15"/>
    <row r="31" ht="15"/>
  </sheetData>
  <sheetProtection selectLockedCells="1" selectUnlockedCells="1"/>
  <printOptions verticalCentered="1"/>
  <pageMargins left="0.44" right="0.14" top="0.18" bottom="0.51" header="0.12" footer="0.45"/>
  <pageSetup fitToHeight="2" fitToWidth="1" horizontalDpi="300" verticalDpi="3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0">
    <tabColor indexed="51"/>
    <pageSetUpPr fitToPage="1"/>
  </sheetPr>
  <dimension ref="A2:P21"/>
  <sheetViews>
    <sheetView zoomScale="75" zoomScaleNormal="75" zoomScaleSheetLayoutView="75" workbookViewId="0" topLeftCell="A1">
      <selection activeCell="A4" sqref="A4"/>
    </sheetView>
  </sheetViews>
  <sheetFormatPr defaultColWidth="9.140625" defaultRowHeight="12.75"/>
  <cols>
    <col min="1" max="1" width="4.28125" style="3" customWidth="1"/>
    <col min="2" max="2" width="10.28125" style="6" customWidth="1"/>
    <col min="3" max="3" width="3.00390625" style="3" customWidth="1"/>
    <col min="4" max="4" width="38.7109375" style="5" bestFit="1" customWidth="1"/>
    <col min="5" max="5" width="3.57421875" style="4" customWidth="1"/>
    <col min="6" max="7" width="6.57421875" style="3" customWidth="1"/>
    <col min="8" max="11" width="6.57421875" style="7" customWidth="1"/>
    <col min="12" max="12" width="8.57421875" style="8" customWidth="1"/>
    <col min="13" max="13" width="14.28125" style="7" customWidth="1"/>
    <col min="14" max="14" width="8.57421875" style="10" customWidth="1"/>
    <col min="15" max="15" width="6.7109375" style="14" customWidth="1"/>
    <col min="16" max="16" width="6.7109375" style="9" customWidth="1"/>
  </cols>
  <sheetData>
    <row r="1" ht="70.5" customHeight="1"/>
    <row r="2" spans="1:16" ht="20.25">
      <c r="A2" s="11" t="s">
        <v>163</v>
      </c>
      <c r="C2" s="11"/>
      <c r="F2" s="13"/>
      <c r="P2" s="16">
        <f>MAX(F4:K20)</f>
        <v>244</v>
      </c>
    </row>
    <row r="3" spans="1:16" s="2" customFormat="1" ht="62.25" thickBot="1">
      <c r="A3" s="72" t="s">
        <v>121</v>
      </c>
      <c r="B3" s="72" t="s">
        <v>120</v>
      </c>
      <c r="C3" s="72" t="s">
        <v>27</v>
      </c>
      <c r="D3" s="73" t="s">
        <v>22</v>
      </c>
      <c r="E3" s="72" t="s">
        <v>25</v>
      </c>
      <c r="F3" s="73" t="s">
        <v>15</v>
      </c>
      <c r="G3" s="73" t="s">
        <v>16</v>
      </c>
      <c r="H3" s="73" t="s">
        <v>23</v>
      </c>
      <c r="I3" s="73" t="s">
        <v>24</v>
      </c>
      <c r="J3" s="73" t="s">
        <v>118</v>
      </c>
      <c r="K3" s="73" t="s">
        <v>119</v>
      </c>
      <c r="L3" s="73" t="s">
        <v>20</v>
      </c>
      <c r="M3" s="74" t="s">
        <v>29</v>
      </c>
      <c r="N3" s="75" t="s">
        <v>28</v>
      </c>
      <c r="O3" s="73" t="s">
        <v>21</v>
      </c>
      <c r="P3" s="73" t="s">
        <v>17</v>
      </c>
    </row>
    <row r="4" spans="1:16" s="2" customFormat="1" ht="20.25" customHeight="1">
      <c r="A4" s="45">
        <v>1</v>
      </c>
      <c r="B4" s="31" t="s">
        <v>139</v>
      </c>
      <c r="C4" s="76">
        <v>4</v>
      </c>
      <c r="D4" s="15" t="s">
        <v>111</v>
      </c>
      <c r="E4" s="30"/>
      <c r="F4" s="32">
        <v>224</v>
      </c>
      <c r="G4" s="29">
        <v>222</v>
      </c>
      <c r="H4" s="29">
        <v>244</v>
      </c>
      <c r="I4" s="29">
        <v>194</v>
      </c>
      <c r="J4" s="32">
        <v>197</v>
      </c>
      <c r="K4" s="29">
        <v>223</v>
      </c>
      <c r="L4" s="33">
        <f aca="true" t="shared" si="0" ref="L4:L21">SUM(F4:K4)</f>
        <v>1304</v>
      </c>
      <c r="M4" s="34">
        <f aca="true" t="shared" si="1" ref="M4:M21">COUNT(F4:K4)*E4+L4</f>
        <v>1304</v>
      </c>
      <c r="N4" s="36">
        <f aca="true" t="shared" si="2" ref="N4:N21">IF(L4,AVERAGE(F4:K4),0)</f>
        <v>217.33333333333334</v>
      </c>
      <c r="O4" s="42">
        <f aca="true" t="shared" si="3" ref="O4:O21">M4-$M$13</f>
        <v>179</v>
      </c>
      <c r="P4" s="35">
        <f aca="true" t="shared" si="4" ref="P4:P21">MAX(F4:K4)</f>
        <v>244</v>
      </c>
    </row>
    <row r="5" spans="1:16" s="2" customFormat="1" ht="20.25" customHeight="1">
      <c r="A5" s="46">
        <v>2</v>
      </c>
      <c r="B5" s="37" t="s">
        <v>155</v>
      </c>
      <c r="C5" s="76">
        <v>4</v>
      </c>
      <c r="D5" s="24" t="s">
        <v>57</v>
      </c>
      <c r="E5" s="28">
        <v>8</v>
      </c>
      <c r="F5" s="38">
        <v>181</v>
      </c>
      <c r="G5" s="27">
        <v>225</v>
      </c>
      <c r="H5" s="27">
        <v>176</v>
      </c>
      <c r="I5" s="27">
        <v>211</v>
      </c>
      <c r="J5" s="38">
        <v>209</v>
      </c>
      <c r="K5" s="27">
        <v>231</v>
      </c>
      <c r="L5" s="39">
        <f t="shared" si="0"/>
        <v>1233</v>
      </c>
      <c r="M5" s="40">
        <f t="shared" si="1"/>
        <v>1281</v>
      </c>
      <c r="N5" s="21">
        <f t="shared" si="2"/>
        <v>205.5</v>
      </c>
      <c r="O5" s="43">
        <f t="shared" si="3"/>
        <v>156</v>
      </c>
      <c r="P5" s="41">
        <f t="shared" si="4"/>
        <v>231</v>
      </c>
    </row>
    <row r="6" spans="1:16" s="2" customFormat="1" ht="20.25" customHeight="1">
      <c r="A6" s="28">
        <v>3</v>
      </c>
      <c r="B6" s="37" t="s">
        <v>129</v>
      </c>
      <c r="C6" s="76">
        <v>4</v>
      </c>
      <c r="D6" s="24" t="s">
        <v>56</v>
      </c>
      <c r="E6" s="28"/>
      <c r="F6" s="38">
        <v>177</v>
      </c>
      <c r="G6" s="27">
        <v>233</v>
      </c>
      <c r="H6" s="27">
        <v>239</v>
      </c>
      <c r="I6" s="27">
        <v>181</v>
      </c>
      <c r="J6" s="38">
        <v>216</v>
      </c>
      <c r="K6" s="27">
        <v>227</v>
      </c>
      <c r="L6" s="39">
        <f t="shared" si="0"/>
        <v>1273</v>
      </c>
      <c r="M6" s="40">
        <f t="shared" si="1"/>
        <v>1273</v>
      </c>
      <c r="N6" s="21">
        <f t="shared" si="2"/>
        <v>212.16666666666666</v>
      </c>
      <c r="O6" s="43">
        <f t="shared" si="3"/>
        <v>148</v>
      </c>
      <c r="P6" s="41">
        <f t="shared" si="4"/>
        <v>239</v>
      </c>
    </row>
    <row r="7" spans="1:16" s="2" customFormat="1" ht="20.25" customHeight="1">
      <c r="A7" s="45">
        <v>4</v>
      </c>
      <c r="B7" s="37" t="s">
        <v>138</v>
      </c>
      <c r="C7" s="76">
        <v>4</v>
      </c>
      <c r="D7" s="24" t="s">
        <v>87</v>
      </c>
      <c r="E7" s="28"/>
      <c r="F7" s="38">
        <v>162</v>
      </c>
      <c r="G7" s="27">
        <v>244</v>
      </c>
      <c r="H7" s="27">
        <v>213</v>
      </c>
      <c r="I7" s="27">
        <v>191</v>
      </c>
      <c r="J7" s="38">
        <v>222</v>
      </c>
      <c r="K7" s="27">
        <v>232</v>
      </c>
      <c r="L7" s="39">
        <f t="shared" si="0"/>
        <v>1264</v>
      </c>
      <c r="M7" s="40">
        <f t="shared" si="1"/>
        <v>1264</v>
      </c>
      <c r="N7" s="21">
        <f t="shared" si="2"/>
        <v>210.66666666666666</v>
      </c>
      <c r="O7" s="43">
        <f t="shared" si="3"/>
        <v>139</v>
      </c>
      <c r="P7" s="41">
        <f t="shared" si="4"/>
        <v>244</v>
      </c>
    </row>
    <row r="8" spans="1:16" s="23" customFormat="1" ht="20.25" customHeight="1">
      <c r="A8" s="46">
        <v>5</v>
      </c>
      <c r="B8" s="37" t="s">
        <v>145</v>
      </c>
      <c r="C8" s="76">
        <v>4</v>
      </c>
      <c r="D8" s="24" t="s">
        <v>107</v>
      </c>
      <c r="E8" s="28"/>
      <c r="F8" s="38">
        <v>184</v>
      </c>
      <c r="G8" s="27">
        <v>205</v>
      </c>
      <c r="H8" s="27">
        <v>199</v>
      </c>
      <c r="I8" s="27">
        <v>233</v>
      </c>
      <c r="J8" s="38">
        <v>204</v>
      </c>
      <c r="K8" s="27">
        <v>235</v>
      </c>
      <c r="L8" s="39">
        <f t="shared" si="0"/>
        <v>1260</v>
      </c>
      <c r="M8" s="40">
        <f t="shared" si="1"/>
        <v>1260</v>
      </c>
      <c r="N8" s="21">
        <f t="shared" si="2"/>
        <v>210</v>
      </c>
      <c r="O8" s="43">
        <f t="shared" si="3"/>
        <v>135</v>
      </c>
      <c r="P8" s="41">
        <f t="shared" si="4"/>
        <v>235</v>
      </c>
    </row>
    <row r="9" spans="1:16" s="23" customFormat="1" ht="20.25" customHeight="1">
      <c r="A9" s="28">
        <v>6</v>
      </c>
      <c r="B9" s="37" t="s">
        <v>156</v>
      </c>
      <c r="C9" s="76">
        <v>4</v>
      </c>
      <c r="D9" s="24" t="s">
        <v>4</v>
      </c>
      <c r="E9" s="28"/>
      <c r="F9" s="38">
        <v>238</v>
      </c>
      <c r="G9" s="27">
        <v>228</v>
      </c>
      <c r="H9" s="27">
        <v>210</v>
      </c>
      <c r="I9" s="27">
        <v>194</v>
      </c>
      <c r="J9" s="38">
        <v>180</v>
      </c>
      <c r="K9" s="27">
        <v>187</v>
      </c>
      <c r="L9" s="39">
        <f t="shared" si="0"/>
        <v>1237</v>
      </c>
      <c r="M9" s="40">
        <f t="shared" si="1"/>
        <v>1237</v>
      </c>
      <c r="N9" s="21">
        <f t="shared" si="2"/>
        <v>206.16666666666666</v>
      </c>
      <c r="O9" s="43">
        <f t="shared" si="3"/>
        <v>112</v>
      </c>
      <c r="P9" s="41">
        <f t="shared" si="4"/>
        <v>238</v>
      </c>
    </row>
    <row r="10" spans="1:16" s="2" customFormat="1" ht="20.25" customHeight="1">
      <c r="A10" s="45">
        <v>7</v>
      </c>
      <c r="B10" s="37" t="s">
        <v>154</v>
      </c>
      <c r="C10" s="76">
        <v>4</v>
      </c>
      <c r="D10" s="24" t="s">
        <v>65</v>
      </c>
      <c r="E10" s="28"/>
      <c r="F10" s="38">
        <v>198</v>
      </c>
      <c r="G10" s="27">
        <v>203</v>
      </c>
      <c r="H10" s="27">
        <v>198</v>
      </c>
      <c r="I10" s="27">
        <v>216</v>
      </c>
      <c r="J10" s="38">
        <v>169</v>
      </c>
      <c r="K10" s="27">
        <v>187</v>
      </c>
      <c r="L10" s="39">
        <f t="shared" si="0"/>
        <v>1171</v>
      </c>
      <c r="M10" s="40">
        <f t="shared" si="1"/>
        <v>1171</v>
      </c>
      <c r="N10" s="21">
        <f t="shared" si="2"/>
        <v>195.16666666666666</v>
      </c>
      <c r="O10" s="43">
        <f t="shared" si="3"/>
        <v>46</v>
      </c>
      <c r="P10" s="41">
        <f t="shared" si="4"/>
        <v>216</v>
      </c>
    </row>
    <row r="11" spans="1:16" s="2" customFormat="1" ht="20.25" customHeight="1">
      <c r="A11" s="46">
        <v>8</v>
      </c>
      <c r="B11" s="37" t="s">
        <v>123</v>
      </c>
      <c r="C11" s="76">
        <v>4</v>
      </c>
      <c r="D11" s="24" t="s">
        <v>150</v>
      </c>
      <c r="E11" s="28"/>
      <c r="F11" s="38">
        <v>204</v>
      </c>
      <c r="G11" s="27">
        <v>178</v>
      </c>
      <c r="H11" s="27">
        <v>201</v>
      </c>
      <c r="I11" s="27">
        <v>194</v>
      </c>
      <c r="J11" s="38">
        <v>195</v>
      </c>
      <c r="K11" s="27">
        <v>191</v>
      </c>
      <c r="L11" s="39">
        <f t="shared" si="0"/>
        <v>1163</v>
      </c>
      <c r="M11" s="40">
        <f t="shared" si="1"/>
        <v>1163</v>
      </c>
      <c r="N11" s="21">
        <f t="shared" si="2"/>
        <v>193.83333333333334</v>
      </c>
      <c r="O11" s="43">
        <f t="shared" si="3"/>
        <v>38</v>
      </c>
      <c r="P11" s="41">
        <f t="shared" si="4"/>
        <v>204</v>
      </c>
    </row>
    <row r="12" spans="1:16" s="2" customFormat="1" ht="20.25" customHeight="1">
      <c r="A12" s="28">
        <v>9</v>
      </c>
      <c r="B12" s="37" t="s">
        <v>141</v>
      </c>
      <c r="C12" s="76">
        <v>4</v>
      </c>
      <c r="D12" s="24" t="s">
        <v>81</v>
      </c>
      <c r="E12" s="28"/>
      <c r="F12" s="38">
        <v>204</v>
      </c>
      <c r="G12" s="27">
        <v>143</v>
      </c>
      <c r="H12" s="27">
        <v>190</v>
      </c>
      <c r="I12" s="27">
        <v>169</v>
      </c>
      <c r="J12" s="38">
        <v>235</v>
      </c>
      <c r="K12" s="27">
        <v>204</v>
      </c>
      <c r="L12" s="39">
        <f t="shared" si="0"/>
        <v>1145</v>
      </c>
      <c r="M12" s="40">
        <f t="shared" si="1"/>
        <v>1145</v>
      </c>
      <c r="N12" s="21">
        <f t="shared" si="2"/>
        <v>190.83333333333334</v>
      </c>
      <c r="O12" s="43">
        <f t="shared" si="3"/>
        <v>20</v>
      </c>
      <c r="P12" s="41">
        <f t="shared" si="4"/>
        <v>235</v>
      </c>
    </row>
    <row r="13" spans="1:16" s="2" customFormat="1" ht="20.25" customHeight="1">
      <c r="A13" s="45">
        <v>10</v>
      </c>
      <c r="B13" s="37" t="s">
        <v>131</v>
      </c>
      <c r="C13" s="76">
        <v>4</v>
      </c>
      <c r="D13" s="24" t="s">
        <v>153</v>
      </c>
      <c r="E13" s="28">
        <v>5</v>
      </c>
      <c r="F13" s="38">
        <v>180</v>
      </c>
      <c r="G13" s="27">
        <v>166</v>
      </c>
      <c r="H13" s="27">
        <v>199</v>
      </c>
      <c r="I13" s="27">
        <v>178</v>
      </c>
      <c r="J13" s="38">
        <v>180</v>
      </c>
      <c r="K13" s="27">
        <v>192</v>
      </c>
      <c r="L13" s="39">
        <f t="shared" si="0"/>
        <v>1095</v>
      </c>
      <c r="M13" s="40">
        <f t="shared" si="1"/>
        <v>1125</v>
      </c>
      <c r="N13" s="21">
        <f t="shared" si="2"/>
        <v>182.5</v>
      </c>
      <c r="O13" s="43">
        <f t="shared" si="3"/>
        <v>0</v>
      </c>
      <c r="P13" s="41">
        <f t="shared" si="4"/>
        <v>199</v>
      </c>
    </row>
    <row r="14" spans="1:16" s="2" customFormat="1" ht="20.25" customHeight="1">
      <c r="A14" s="46">
        <v>11</v>
      </c>
      <c r="B14" s="37" t="s">
        <v>148</v>
      </c>
      <c r="C14" s="76">
        <v>4</v>
      </c>
      <c r="D14" s="24" t="s">
        <v>42</v>
      </c>
      <c r="E14" s="28"/>
      <c r="F14" s="38">
        <v>185</v>
      </c>
      <c r="G14" s="27">
        <v>237</v>
      </c>
      <c r="H14" s="27">
        <v>153</v>
      </c>
      <c r="I14" s="27">
        <v>181</v>
      </c>
      <c r="J14" s="38">
        <v>173</v>
      </c>
      <c r="K14" s="27">
        <v>192</v>
      </c>
      <c r="L14" s="39">
        <f t="shared" si="0"/>
        <v>1121</v>
      </c>
      <c r="M14" s="40">
        <f t="shared" si="1"/>
        <v>1121</v>
      </c>
      <c r="N14" s="21">
        <f t="shared" si="2"/>
        <v>186.83333333333334</v>
      </c>
      <c r="O14" s="43">
        <f t="shared" si="3"/>
        <v>-4</v>
      </c>
      <c r="P14" s="41">
        <f t="shared" si="4"/>
        <v>237</v>
      </c>
    </row>
    <row r="15" spans="1:16" s="2" customFormat="1" ht="20.25" customHeight="1">
      <c r="A15" s="28">
        <v>12</v>
      </c>
      <c r="B15" s="37" t="s">
        <v>137</v>
      </c>
      <c r="C15" s="76">
        <v>4</v>
      </c>
      <c r="D15" s="24" t="s">
        <v>88</v>
      </c>
      <c r="E15" s="28"/>
      <c r="F15" s="38">
        <v>178</v>
      </c>
      <c r="G15" s="27">
        <v>194</v>
      </c>
      <c r="H15" s="27">
        <v>158</v>
      </c>
      <c r="I15" s="27">
        <v>200</v>
      </c>
      <c r="J15" s="38">
        <v>221</v>
      </c>
      <c r="K15" s="27">
        <v>169</v>
      </c>
      <c r="L15" s="39">
        <f t="shared" si="0"/>
        <v>1120</v>
      </c>
      <c r="M15" s="40">
        <f t="shared" si="1"/>
        <v>1120</v>
      </c>
      <c r="N15" s="21">
        <f t="shared" si="2"/>
        <v>186.66666666666666</v>
      </c>
      <c r="O15" s="43">
        <f t="shared" si="3"/>
        <v>-5</v>
      </c>
      <c r="P15" s="41">
        <f t="shared" si="4"/>
        <v>221</v>
      </c>
    </row>
    <row r="16" spans="1:16" s="2" customFormat="1" ht="20.25" customHeight="1">
      <c r="A16" s="45">
        <v>13</v>
      </c>
      <c r="B16" s="17" t="s">
        <v>130</v>
      </c>
      <c r="C16" s="76">
        <v>4</v>
      </c>
      <c r="D16" s="24" t="s">
        <v>86</v>
      </c>
      <c r="E16" s="12"/>
      <c r="F16" s="25">
        <v>167</v>
      </c>
      <c r="G16" s="26">
        <v>178</v>
      </c>
      <c r="H16" s="26">
        <v>213</v>
      </c>
      <c r="I16" s="26">
        <v>192</v>
      </c>
      <c r="J16" s="25">
        <v>189</v>
      </c>
      <c r="K16" s="26">
        <v>168</v>
      </c>
      <c r="L16" s="18">
        <f t="shared" si="0"/>
        <v>1107</v>
      </c>
      <c r="M16" s="19">
        <f t="shared" si="1"/>
        <v>1107</v>
      </c>
      <c r="N16" s="22">
        <f t="shared" si="2"/>
        <v>184.5</v>
      </c>
      <c r="O16" s="44">
        <f t="shared" si="3"/>
        <v>-18</v>
      </c>
      <c r="P16" s="20">
        <f t="shared" si="4"/>
        <v>213</v>
      </c>
    </row>
    <row r="17" spans="1:16" s="2" customFormat="1" ht="20.25" customHeight="1">
      <c r="A17" s="46">
        <v>14</v>
      </c>
      <c r="B17" s="17" t="s">
        <v>128</v>
      </c>
      <c r="C17" s="76">
        <v>4</v>
      </c>
      <c r="D17" s="24" t="s">
        <v>95</v>
      </c>
      <c r="E17" s="12"/>
      <c r="F17" s="25">
        <v>206</v>
      </c>
      <c r="G17" s="26">
        <v>151</v>
      </c>
      <c r="H17" s="26">
        <v>184</v>
      </c>
      <c r="I17" s="26">
        <v>203</v>
      </c>
      <c r="J17" s="25">
        <v>203</v>
      </c>
      <c r="K17" s="26">
        <v>156</v>
      </c>
      <c r="L17" s="18">
        <f t="shared" si="0"/>
        <v>1103</v>
      </c>
      <c r="M17" s="19">
        <f t="shared" si="1"/>
        <v>1103</v>
      </c>
      <c r="N17" s="21">
        <f t="shared" si="2"/>
        <v>183.83333333333334</v>
      </c>
      <c r="O17" s="43">
        <f t="shared" si="3"/>
        <v>-22</v>
      </c>
      <c r="P17" s="20">
        <f t="shared" si="4"/>
        <v>206</v>
      </c>
    </row>
    <row r="18" spans="1:16" s="2" customFormat="1" ht="20.25" customHeight="1">
      <c r="A18" s="28">
        <v>15</v>
      </c>
      <c r="B18" s="17" t="s">
        <v>125</v>
      </c>
      <c r="C18" s="76">
        <v>4</v>
      </c>
      <c r="D18" s="24" t="s">
        <v>9</v>
      </c>
      <c r="E18" s="12"/>
      <c r="F18" s="25">
        <v>169</v>
      </c>
      <c r="G18" s="26">
        <v>171</v>
      </c>
      <c r="H18" s="26">
        <v>160</v>
      </c>
      <c r="I18" s="26">
        <v>184</v>
      </c>
      <c r="J18" s="25">
        <v>196</v>
      </c>
      <c r="K18" s="26">
        <v>200</v>
      </c>
      <c r="L18" s="18">
        <f t="shared" si="0"/>
        <v>1080</v>
      </c>
      <c r="M18" s="19">
        <f t="shared" si="1"/>
        <v>1080</v>
      </c>
      <c r="N18" s="21">
        <f t="shared" si="2"/>
        <v>180</v>
      </c>
      <c r="O18" s="43">
        <f t="shared" si="3"/>
        <v>-45</v>
      </c>
      <c r="P18" s="20">
        <f t="shared" si="4"/>
        <v>200</v>
      </c>
    </row>
    <row r="19" spans="1:16" s="1" customFormat="1" ht="20.25" customHeight="1">
      <c r="A19" s="45">
        <v>16</v>
      </c>
      <c r="B19" s="17" t="s">
        <v>157</v>
      </c>
      <c r="C19" s="76">
        <v>4</v>
      </c>
      <c r="D19" s="24" t="s">
        <v>2</v>
      </c>
      <c r="E19" s="12"/>
      <c r="F19" s="25">
        <v>186</v>
      </c>
      <c r="G19" s="26">
        <v>144</v>
      </c>
      <c r="H19" s="26">
        <v>171</v>
      </c>
      <c r="I19" s="26">
        <v>189</v>
      </c>
      <c r="J19" s="25">
        <v>192</v>
      </c>
      <c r="K19" s="26">
        <v>170</v>
      </c>
      <c r="L19" s="18">
        <f t="shared" si="0"/>
        <v>1052</v>
      </c>
      <c r="M19" s="19">
        <f t="shared" si="1"/>
        <v>1052</v>
      </c>
      <c r="N19" s="21">
        <f t="shared" si="2"/>
        <v>175.33333333333334</v>
      </c>
      <c r="O19" s="43">
        <f t="shared" si="3"/>
        <v>-73</v>
      </c>
      <c r="P19" s="20">
        <f t="shared" si="4"/>
        <v>192</v>
      </c>
    </row>
    <row r="20" spans="1:16" s="1" customFormat="1" ht="20.25" customHeight="1">
      <c r="A20" s="46">
        <v>17</v>
      </c>
      <c r="B20" s="17" t="s">
        <v>136</v>
      </c>
      <c r="C20" s="76">
        <v>4</v>
      </c>
      <c r="D20" s="24" t="s">
        <v>84</v>
      </c>
      <c r="E20" s="12">
        <v>5</v>
      </c>
      <c r="F20" s="25">
        <v>164</v>
      </c>
      <c r="G20" s="26">
        <v>135</v>
      </c>
      <c r="H20" s="26">
        <v>127</v>
      </c>
      <c r="I20" s="26">
        <v>167</v>
      </c>
      <c r="J20" s="25">
        <v>137</v>
      </c>
      <c r="K20" s="26">
        <v>177</v>
      </c>
      <c r="L20" s="18">
        <f t="shared" si="0"/>
        <v>907</v>
      </c>
      <c r="M20" s="19">
        <f t="shared" si="1"/>
        <v>937</v>
      </c>
      <c r="N20" s="21">
        <f t="shared" si="2"/>
        <v>151.16666666666666</v>
      </c>
      <c r="O20" s="43">
        <f t="shared" si="3"/>
        <v>-188</v>
      </c>
      <c r="P20" s="20">
        <f t="shared" si="4"/>
        <v>177</v>
      </c>
    </row>
    <row r="21" spans="1:16" s="1" customFormat="1" ht="20.25" customHeight="1">
      <c r="A21" s="28">
        <v>18</v>
      </c>
      <c r="B21" s="17" t="s">
        <v>127</v>
      </c>
      <c r="C21" s="76">
        <v>4</v>
      </c>
      <c r="D21" s="24" t="s">
        <v>152</v>
      </c>
      <c r="E21" s="12"/>
      <c r="F21" s="25">
        <v>0</v>
      </c>
      <c r="G21" s="26">
        <v>0</v>
      </c>
      <c r="H21" s="26">
        <v>0</v>
      </c>
      <c r="I21" s="26">
        <v>0</v>
      </c>
      <c r="J21" s="25">
        <v>0</v>
      </c>
      <c r="K21" s="26">
        <v>0</v>
      </c>
      <c r="L21" s="18">
        <f t="shared" si="0"/>
        <v>0</v>
      </c>
      <c r="M21" s="19">
        <f t="shared" si="1"/>
        <v>0</v>
      </c>
      <c r="N21" s="21">
        <f t="shared" si="2"/>
        <v>0</v>
      </c>
      <c r="O21" s="43">
        <f t="shared" si="3"/>
        <v>-1125</v>
      </c>
      <c r="P21" s="20">
        <f t="shared" si="4"/>
        <v>0</v>
      </c>
    </row>
    <row r="25" ht="15"/>
    <row r="26" ht="15"/>
    <row r="27" ht="15"/>
    <row r="28" ht="15"/>
    <row r="29" ht="15"/>
  </sheetData>
  <sheetProtection selectLockedCells="1" selectUnlockedCells="1"/>
  <printOptions verticalCentered="1"/>
  <pageMargins left="0.44" right="0.14" top="0.18" bottom="0.51" header="0.12" footer="0.45"/>
  <pageSetup fitToHeight="2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Julian</cp:lastModifiedBy>
  <cp:lastPrinted>2007-03-26T08:19:52Z</cp:lastPrinted>
  <dcterms:created xsi:type="dcterms:W3CDTF">2007-01-30T12:46:48Z</dcterms:created>
  <dcterms:modified xsi:type="dcterms:W3CDTF">2007-03-26T17:06:44Z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